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3\На сайт\"/>
    </mc:Choice>
  </mc:AlternateContent>
  <xr:revisionPtr revIDLastSave="0" documentId="13_ncr:1_{70967670-2542-41F1-91C6-D9773FDF4AEA}" xr6:coauthVersionLast="46" xr6:coauthVersionMax="46" xr10:uidLastSave="{00000000-0000-0000-0000-000000000000}"/>
  <bookViews>
    <workbookView xWindow="1050" yWindow="570" windowWidth="18285" windowHeight="1276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1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calcPr calcId="181029"/>
</workbook>
</file>

<file path=xl/calcChain.xml><?xml version="1.0" encoding="utf-8"?>
<calcChain xmlns="http://schemas.openxmlformats.org/spreadsheetml/2006/main">
  <c r="E7" i="10" l="1"/>
  <c r="E37" i="10"/>
  <c r="E36" i="10"/>
  <c r="E35" i="10"/>
  <c r="E33" i="10"/>
  <c r="E32" i="10"/>
  <c r="E30" i="10"/>
  <c r="E23" i="10"/>
  <c r="E22" i="10" l="1"/>
  <c r="E15" i="10"/>
  <c r="E16" i="10"/>
  <c r="E14" i="10"/>
  <c r="E11" i="10"/>
  <c r="E34" i="10" l="1"/>
  <c r="E31" i="10"/>
  <c r="E28" i="10"/>
  <c r="E27" i="10"/>
  <c r="E21" i="10"/>
  <c r="E12" i="10"/>
  <c r="E9" i="10"/>
  <c r="D22" i="10"/>
  <c r="D23" i="10"/>
  <c r="D36" i="10"/>
  <c r="D35" i="10"/>
  <c r="D33" i="10"/>
  <c r="D32" i="10"/>
  <c r="D30" i="10"/>
  <c r="E8" i="10" l="1"/>
  <c r="E6" i="10" s="1"/>
  <c r="E26" i="10"/>
  <c r="E25" i="10" s="1"/>
  <c r="E20" i="10" s="1"/>
  <c r="E19" i="10" s="1"/>
  <c r="D37" i="10"/>
  <c r="D28" i="10"/>
  <c r="D17" i="10"/>
  <c r="D15" i="10" s="1"/>
  <c r="D14" i="10"/>
  <c r="D11" i="10"/>
  <c r="E5" i="10" l="1"/>
  <c r="E38" i="10"/>
  <c r="E39" i="10" s="1"/>
  <c r="D27" i="10"/>
  <c r="D34" i="10"/>
  <c r="D31" i="10"/>
  <c r="D26" i="10"/>
  <c r="D21" i="10"/>
  <c r="D25" i="10" l="1"/>
  <c r="D20" i="10"/>
  <c r="D19" i="10" s="1"/>
  <c r="D12" i="10" l="1"/>
  <c r="D7" i="10"/>
  <c r="D8" i="10"/>
  <c r="D9" i="10"/>
  <c r="C30" i="10"/>
  <c r="C36" i="10"/>
  <c r="C35" i="10"/>
  <c r="C33" i="10"/>
  <c r="C32" i="10"/>
  <c r="C23" i="10"/>
  <c r="C22" i="10"/>
  <c r="D6" i="10" l="1"/>
  <c r="D5" i="10"/>
  <c r="D38" i="10"/>
  <c r="D39" i="10" s="1"/>
  <c r="C17" i="10"/>
  <c r="C37" i="10" l="1"/>
  <c r="C14" i="10" l="1"/>
  <c r="C11" i="10" l="1"/>
  <c r="C27" i="10" l="1"/>
  <c r="C28" i="10"/>
  <c r="C15" i="10"/>
  <c r="C12" i="10"/>
  <c r="C9" i="10"/>
  <c r="C7" i="10"/>
  <c r="O16" i="10"/>
  <c r="C21" i="10" l="1"/>
  <c r="C34" i="10"/>
  <c r="C31" i="10"/>
  <c r="C8" i="10"/>
  <c r="C6" i="10" s="1"/>
  <c r="O17" i="10"/>
  <c r="O15" i="10" s="1"/>
  <c r="C26" i="10"/>
  <c r="C25" i="10" s="1"/>
  <c r="O11" i="10"/>
  <c r="C20" i="10" l="1"/>
  <c r="C19" i="10" s="1"/>
  <c r="C38" i="10" s="1"/>
  <c r="C5" i="10"/>
  <c r="C39" i="10" l="1"/>
  <c r="O37" i="10"/>
  <c r="O36" i="10"/>
  <c r="O35" i="10"/>
  <c r="O33" i="10"/>
  <c r="O32" i="10"/>
  <c r="O30" i="10"/>
  <c r="O29" i="10"/>
  <c r="O27" i="10"/>
  <c r="O26" i="10"/>
  <c r="O24" i="10"/>
  <c r="O23" i="10"/>
  <c r="O22" i="10"/>
  <c r="O14" i="10"/>
  <c r="O13" i="10"/>
  <c r="O10" i="10"/>
  <c r="O9" i="10" s="1"/>
  <c r="O28" i="10" l="1"/>
  <c r="O12" i="10"/>
  <c r="O34" i="10"/>
  <c r="O31" i="10"/>
  <c r="O25" i="10"/>
  <c r="O8" i="10"/>
  <c r="O7" i="10"/>
  <c r="O21" i="10"/>
  <c r="N34" i="9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9" i="9"/>
  <c r="M18" i="9" s="1"/>
  <c r="M31" i="9"/>
  <c r="M28" i="9"/>
  <c r="M25" i="9"/>
  <c r="M24" i="9"/>
  <c r="M23" i="9"/>
  <c r="M12" i="9"/>
  <c r="M9" i="9"/>
  <c r="M8" i="9"/>
  <c r="M7" i="9"/>
  <c r="M6" i="9"/>
  <c r="M5" i="9" s="1"/>
  <c r="L34" i="9"/>
  <c r="L25" i="9"/>
  <c r="L20" i="9"/>
  <c r="L19" i="9"/>
  <c r="L18" i="9" s="1"/>
  <c r="L31" i="9"/>
  <c r="L28" i="9"/>
  <c r="L24" i="9"/>
  <c r="L22" i="9" s="1"/>
  <c r="L23" i="9"/>
  <c r="L12" i="9"/>
  <c r="L9" i="9"/>
  <c r="L8" i="9"/>
  <c r="L7" i="9"/>
  <c r="K19" i="9"/>
  <c r="K34" i="9"/>
  <c r="K31" i="9"/>
  <c r="K20" i="9"/>
  <c r="J34" i="9"/>
  <c r="I34" i="9"/>
  <c r="H34" i="9"/>
  <c r="G34" i="9"/>
  <c r="F34" i="9"/>
  <c r="E34" i="9"/>
  <c r="D34" i="9"/>
  <c r="C34" i="9"/>
  <c r="O33" i="9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I25" i="9"/>
  <c r="H25" i="9"/>
  <c r="G25" i="9"/>
  <c r="F25" i="9"/>
  <c r="E25" i="9"/>
  <c r="D25" i="9"/>
  <c r="C25" i="9"/>
  <c r="K24" i="9"/>
  <c r="J24" i="9"/>
  <c r="I24" i="9"/>
  <c r="H24" i="9"/>
  <c r="G24" i="9"/>
  <c r="F24" i="9"/>
  <c r="E24" i="9"/>
  <c r="D24" i="9"/>
  <c r="C24" i="9"/>
  <c r="K23" i="9"/>
  <c r="J23" i="9"/>
  <c r="I23" i="9"/>
  <c r="H23" i="9"/>
  <c r="G23" i="9"/>
  <c r="G22" i="9" s="1"/>
  <c r="F23" i="9"/>
  <c r="E23" i="9"/>
  <c r="D23" i="9"/>
  <c r="C23" i="9"/>
  <c r="C22" i="9" s="1"/>
  <c r="I22" i="9"/>
  <c r="H22" i="9"/>
  <c r="E22" i="9"/>
  <c r="D22" i="9"/>
  <c r="O21" i="9"/>
  <c r="J20" i="9"/>
  <c r="I20" i="9"/>
  <c r="H20" i="9"/>
  <c r="H18" i="9" s="1"/>
  <c r="H17" i="9" s="1"/>
  <c r="H16" i="9" s="1"/>
  <c r="G20" i="9"/>
  <c r="F20" i="9"/>
  <c r="E20" i="9"/>
  <c r="D20" i="9"/>
  <c r="C20" i="9"/>
  <c r="J19" i="9"/>
  <c r="I19" i="9"/>
  <c r="I18" i="9" s="1"/>
  <c r="H19" i="9"/>
  <c r="G19" i="9"/>
  <c r="G18" i="9" s="1"/>
  <c r="G17" i="9" s="1"/>
  <c r="G16" i="9" s="1"/>
  <c r="F19" i="9"/>
  <c r="E19" i="9"/>
  <c r="E18" i="9" s="1"/>
  <c r="D19" i="9"/>
  <c r="C19" i="9"/>
  <c r="C18" i="9"/>
  <c r="O14" i="9"/>
  <c r="O13" i="9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I6" i="9" s="1"/>
  <c r="H8" i="9"/>
  <c r="G8" i="9"/>
  <c r="F8" i="9"/>
  <c r="E8" i="9"/>
  <c r="D8" i="9"/>
  <c r="C8" i="9"/>
  <c r="K7" i="9"/>
  <c r="K6" i="9" s="1"/>
  <c r="J7" i="9"/>
  <c r="J6" i="9" s="1"/>
  <c r="J5" i="9" s="1"/>
  <c r="I7" i="9"/>
  <c r="H7" i="9"/>
  <c r="G7" i="9"/>
  <c r="G6" i="9" s="1"/>
  <c r="F7" i="9"/>
  <c r="F6" i="9" s="1"/>
  <c r="F5" i="9" s="1"/>
  <c r="E7" i="9"/>
  <c r="D7" i="9"/>
  <c r="C7" i="9"/>
  <c r="C6" i="9" s="1"/>
  <c r="H6" i="9"/>
  <c r="E6" i="9"/>
  <c r="D6" i="9"/>
  <c r="H5" i="9"/>
  <c r="D5" i="9"/>
  <c r="J20" i="8"/>
  <c r="J19" i="8"/>
  <c r="J34" i="8"/>
  <c r="J12" i="8"/>
  <c r="J9" i="8"/>
  <c r="O6" i="10" l="1"/>
  <c r="O5" i="10" s="1"/>
  <c r="F22" i="9"/>
  <c r="J22" i="9"/>
  <c r="J17" i="9" s="1"/>
  <c r="J16" i="9" s="1"/>
  <c r="J35" i="9" s="1"/>
  <c r="J36" i="9" s="1"/>
  <c r="C17" i="9"/>
  <c r="C16" i="9" s="1"/>
  <c r="E17" i="9"/>
  <c r="E16" i="9" s="1"/>
  <c r="I17" i="9"/>
  <c r="I16" i="9" s="1"/>
  <c r="I35" i="9" s="1"/>
  <c r="K18" i="9"/>
  <c r="H35" i="9"/>
  <c r="H36" i="9" s="1"/>
  <c r="F18" i="9"/>
  <c r="J18" i="9"/>
  <c r="L6" i="9"/>
  <c r="L5" i="9" s="1"/>
  <c r="O20" i="10"/>
  <c r="O19" i="10" s="1"/>
  <c r="N17" i="9"/>
  <c r="N16" i="9" s="1"/>
  <c r="N6" i="9"/>
  <c r="O9" i="9"/>
  <c r="M22" i="9"/>
  <c r="M17" i="9"/>
  <c r="M16" i="9" s="1"/>
  <c r="M35" i="9" s="1"/>
  <c r="M36" i="9" s="1"/>
  <c r="O24" i="9"/>
  <c r="O28" i="9"/>
  <c r="O34" i="9"/>
  <c r="L17" i="9"/>
  <c r="L16" i="9" s="1"/>
  <c r="L35" i="9" s="1"/>
  <c r="O19" i="9"/>
  <c r="O12" i="9"/>
  <c r="O25" i="9"/>
  <c r="O8" i="9"/>
  <c r="O31" i="9"/>
  <c r="K22" i="9"/>
  <c r="E35" i="9"/>
  <c r="F17" i="9"/>
  <c r="F16" i="9" s="1"/>
  <c r="F35" i="9" s="1"/>
  <c r="F36" i="9" s="1"/>
  <c r="C5" i="9"/>
  <c r="C35" i="9"/>
  <c r="G35" i="9"/>
  <c r="G5" i="9"/>
  <c r="K5" i="9"/>
  <c r="O7" i="9"/>
  <c r="D18" i="9"/>
  <c r="D17" i="9" s="1"/>
  <c r="D16" i="9" s="1"/>
  <c r="D35" i="9" s="1"/>
  <c r="D36" i="9" s="1"/>
  <c r="O23" i="9"/>
  <c r="I5" i="9"/>
  <c r="E5" i="9"/>
  <c r="K20" i="8"/>
  <c r="K18" i="8" s="1"/>
  <c r="K31" i="8"/>
  <c r="K28" i="8"/>
  <c r="K25" i="8"/>
  <c r="K24" i="8"/>
  <c r="K23" i="8"/>
  <c r="K12" i="8"/>
  <c r="K9" i="8"/>
  <c r="K8" i="8"/>
  <c r="K7" i="8"/>
  <c r="J18" i="8"/>
  <c r="J31" i="8"/>
  <c r="J28" i="8"/>
  <c r="J25" i="8"/>
  <c r="J24" i="8"/>
  <c r="J23" i="8"/>
  <c r="J8" i="8"/>
  <c r="J7" i="8"/>
  <c r="J6" i="8" s="1"/>
  <c r="O38" i="10" l="1"/>
  <c r="C36" i="9"/>
  <c r="N35" i="9"/>
  <c r="I36" i="9"/>
  <c r="K17" i="9"/>
  <c r="K16" i="9" s="1"/>
  <c r="K35" i="9" s="1"/>
  <c r="K6" i="8"/>
  <c r="G36" i="9"/>
  <c r="N5" i="9"/>
  <c r="N36" i="9" s="1"/>
  <c r="O20" i="9"/>
  <c r="O18" i="9" s="1"/>
  <c r="O6" i="9"/>
  <c r="O5" i="9" s="1"/>
  <c r="O22" i="9"/>
  <c r="L36" i="9"/>
  <c r="K36" i="9"/>
  <c r="E36" i="9"/>
  <c r="K22" i="8"/>
  <c r="K17" i="8" s="1"/>
  <c r="K16" i="8" s="1"/>
  <c r="K35" i="8" s="1"/>
  <c r="K5" i="8"/>
  <c r="J22" i="8"/>
  <c r="J17" i="8" s="1"/>
  <c r="J16" i="8" s="1"/>
  <c r="J35" i="8" s="1"/>
  <c r="J5" i="8"/>
  <c r="I34" i="8"/>
  <c r="I20" i="8"/>
  <c r="I19" i="8"/>
  <c r="I18" i="8" s="1"/>
  <c r="I31" i="8"/>
  <c r="I28" i="8"/>
  <c r="I25" i="8"/>
  <c r="I24" i="8"/>
  <c r="I23" i="8"/>
  <c r="I12" i="8"/>
  <c r="I9" i="8"/>
  <c r="I8" i="8"/>
  <c r="I7" i="8"/>
  <c r="O17" i="9" l="1"/>
  <c r="O16" i="9" s="1"/>
  <c r="O35" i="9" s="1"/>
  <c r="I6" i="8"/>
  <c r="K36" i="8"/>
  <c r="J36" i="8"/>
  <c r="I22" i="8"/>
  <c r="I17" i="8" s="1"/>
  <c r="I16" i="8" s="1"/>
  <c r="I5" i="8"/>
  <c r="H20" i="8"/>
  <c r="H19" i="8"/>
  <c r="H34" i="8"/>
  <c r="H12" i="8"/>
  <c r="H31" i="8"/>
  <c r="H28" i="8"/>
  <c r="H25" i="8"/>
  <c r="H24" i="8"/>
  <c r="H23" i="8"/>
  <c r="H22" i="8" s="1"/>
  <c r="H18" i="8"/>
  <c r="H9" i="8"/>
  <c r="H8" i="8"/>
  <c r="H7" i="8"/>
  <c r="H6" i="8" s="1"/>
  <c r="I35" i="8" l="1"/>
  <c r="I36" i="8" s="1"/>
  <c r="H17" i="8"/>
  <c r="H16" i="8" s="1"/>
  <c r="H35" i="8" s="1"/>
  <c r="H5" i="8"/>
  <c r="G34" i="8"/>
  <c r="G25" i="8"/>
  <c r="G20" i="8"/>
  <c r="G19" i="8"/>
  <c r="G31" i="8"/>
  <c r="G28" i="8"/>
  <c r="G24" i="8"/>
  <c r="G23" i="8"/>
  <c r="G18" i="8"/>
  <c r="G12" i="8"/>
  <c r="G9" i="8"/>
  <c r="G8" i="8"/>
  <c r="G7" i="8"/>
  <c r="F34" i="8"/>
  <c r="F20" i="8"/>
  <c r="F19" i="8"/>
  <c r="F18" i="8" s="1"/>
  <c r="F31" i="8"/>
  <c r="F28" i="8"/>
  <c r="F25" i="8"/>
  <c r="F24" i="8"/>
  <c r="F23" i="8"/>
  <c r="F12" i="8"/>
  <c r="F9" i="8"/>
  <c r="F8" i="8"/>
  <c r="F7" i="8"/>
  <c r="F6" i="8" l="1"/>
  <c r="F5" i="8" s="1"/>
  <c r="F22" i="8"/>
  <c r="G6" i="8"/>
  <c r="G22" i="8"/>
  <c r="G17" i="8" s="1"/>
  <c r="G16" i="8" s="1"/>
  <c r="H36" i="8"/>
  <c r="F17" i="8"/>
  <c r="F16" i="8" s="1"/>
  <c r="F35" i="8" s="1"/>
  <c r="F36" i="8" s="1"/>
  <c r="E34" i="8"/>
  <c r="E20" i="8"/>
  <c r="E19" i="8"/>
  <c r="E31" i="8"/>
  <c r="E28" i="8"/>
  <c r="E25" i="8"/>
  <c r="E24" i="8"/>
  <c r="E23" i="8"/>
  <c r="E12" i="8"/>
  <c r="E9" i="8"/>
  <c r="E8" i="8"/>
  <c r="E7" i="8"/>
  <c r="G35" i="8" l="1"/>
  <c r="G5" i="8"/>
  <c r="G36" i="8" s="1"/>
  <c r="E6" i="8"/>
  <c r="E5" i="8" s="1"/>
  <c r="E18" i="8"/>
  <c r="E17" i="8" s="1"/>
  <c r="E16" i="8" s="1"/>
  <c r="E35" i="8" s="1"/>
  <c r="E36" i="8" s="1"/>
  <c r="E22" i="8"/>
  <c r="D34" i="8"/>
  <c r="D20" i="8"/>
  <c r="D19" i="8"/>
  <c r="D31" i="8"/>
  <c r="D28" i="8"/>
  <c r="D25" i="8"/>
  <c r="D24" i="8"/>
  <c r="D23" i="8"/>
  <c r="D12" i="8"/>
  <c r="D9" i="8"/>
  <c r="D8" i="8"/>
  <c r="D7" i="8"/>
  <c r="C28" i="8"/>
  <c r="C34" i="8"/>
  <c r="C20" i="8"/>
  <c r="C19" i="8"/>
  <c r="D6" i="8" l="1"/>
  <c r="D5" i="8" s="1"/>
  <c r="D22" i="8"/>
  <c r="D18" i="8"/>
  <c r="D17" i="8" s="1"/>
  <c r="D16" i="8" s="1"/>
  <c r="D35" i="8" s="1"/>
  <c r="D36" i="8" l="1"/>
  <c r="C31" i="8" l="1"/>
  <c r="C25" i="8"/>
  <c r="C24" i="8"/>
  <c r="O24" i="8" s="1"/>
  <c r="C23" i="8"/>
  <c r="C22" i="8" s="1"/>
  <c r="C18" i="8"/>
  <c r="O34" i="8"/>
  <c r="O33" i="8"/>
  <c r="O32" i="8"/>
  <c r="O30" i="8"/>
  <c r="O29" i="8"/>
  <c r="O27" i="8"/>
  <c r="O26" i="8"/>
  <c r="O21" i="8"/>
  <c r="O20" i="8"/>
  <c r="O14" i="8"/>
  <c r="O13" i="8"/>
  <c r="C12" i="8"/>
  <c r="O11" i="8"/>
  <c r="O10" i="8"/>
  <c r="O7" i="8" s="1"/>
  <c r="C9" i="8"/>
  <c r="C8" i="8"/>
  <c r="C7" i="8"/>
  <c r="O12" i="8" l="1"/>
  <c r="C6" i="8"/>
  <c r="C5" i="8" s="1"/>
  <c r="C17" i="8"/>
  <c r="C16" i="8" s="1"/>
  <c r="O28" i="8"/>
  <c r="O8" i="8"/>
  <c r="O6" i="8" s="1"/>
  <c r="O5" i="8" s="1"/>
  <c r="O23" i="8"/>
  <c r="O22" i="8" s="1"/>
  <c r="O19" i="8"/>
  <c r="O18" i="8" s="1"/>
  <c r="O25" i="8"/>
  <c r="O9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34" i="7"/>
  <c r="M33" i="7"/>
  <c r="M24" i="7" s="1"/>
  <c r="M23" i="7"/>
  <c r="M18" i="7"/>
  <c r="M28" i="7"/>
  <c r="M25" i="7"/>
  <c r="M12" i="7"/>
  <c r="M9" i="7"/>
  <c r="M8" i="7"/>
  <c r="M6" i="7" s="1"/>
  <c r="M5" i="7" s="1"/>
  <c r="L19" i="7"/>
  <c r="L18" i="7" s="1"/>
  <c r="L31" i="7"/>
  <c r="L28" i="7"/>
  <c r="L25" i="7"/>
  <c r="L24" i="7"/>
  <c r="L23" i="7"/>
  <c r="L22" i="7" s="1"/>
  <c r="L12" i="7"/>
  <c r="L9" i="7"/>
  <c r="L8" i="7"/>
  <c r="L6" i="7" s="1"/>
  <c r="K25" i="7"/>
  <c r="K24" i="7"/>
  <c r="K22" i="7" s="1"/>
  <c r="K23" i="7"/>
  <c r="K19" i="7"/>
  <c r="K8" i="7"/>
  <c r="K6" i="7" s="1"/>
  <c r="K5" i="7" s="1"/>
  <c r="K9" i="7"/>
  <c r="K12" i="7"/>
  <c r="K18" i="7"/>
  <c r="K28" i="7"/>
  <c r="K31" i="7"/>
  <c r="J19" i="7"/>
  <c r="J18" i="7" s="1"/>
  <c r="J34" i="7"/>
  <c r="I19" i="7"/>
  <c r="H19" i="7"/>
  <c r="H18" i="7" s="1"/>
  <c r="I34" i="7"/>
  <c r="H34" i="7"/>
  <c r="G19" i="7"/>
  <c r="G34" i="7"/>
  <c r="F19" i="7"/>
  <c r="F18" i="7" s="1"/>
  <c r="F34" i="7"/>
  <c r="E19" i="7"/>
  <c r="E34" i="7"/>
  <c r="D19" i="7"/>
  <c r="D18" i="7" s="1"/>
  <c r="D34" i="7"/>
  <c r="C19" i="7"/>
  <c r="C23" i="7"/>
  <c r="C34" i="7"/>
  <c r="J23" i="7"/>
  <c r="J24" i="7"/>
  <c r="J8" i="7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 s="1"/>
  <c r="G24" i="7"/>
  <c r="G21" i="7"/>
  <c r="G18" i="7"/>
  <c r="G23" i="7"/>
  <c r="G8" i="7"/>
  <c r="G6" i="7" s="1"/>
  <c r="G12" i="7"/>
  <c r="G22" i="7"/>
  <c r="E24" i="7"/>
  <c r="F24" i="7"/>
  <c r="F23" i="7"/>
  <c r="F22" i="7"/>
  <c r="F8" i="7"/>
  <c r="F12" i="7"/>
  <c r="E23" i="7"/>
  <c r="E12" i="7"/>
  <c r="E8" i="7"/>
  <c r="E9" i="7"/>
  <c r="N26" i="5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 s="1"/>
  <c r="E18" i="7"/>
  <c r="I18" i="7"/>
  <c r="D23" i="7"/>
  <c r="D12" i="7"/>
  <c r="D8" i="7"/>
  <c r="C18" i="7"/>
  <c r="C24" i="7"/>
  <c r="C22" i="7"/>
  <c r="C17" i="7" s="1"/>
  <c r="C16" i="7" s="1"/>
  <c r="C12" i="7"/>
  <c r="C8" i="7"/>
  <c r="O34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3" i="7"/>
  <c r="O21" i="7"/>
  <c r="O20" i="7"/>
  <c r="O19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 s="1"/>
  <c r="E7" i="7"/>
  <c r="E6" i="7" s="1"/>
  <c r="E5" i="7" s="1"/>
  <c r="D7" i="7"/>
  <c r="D6" i="7" s="1"/>
  <c r="D5" i="7" s="1"/>
  <c r="C7" i="7"/>
  <c r="C6" i="7" s="1"/>
  <c r="C5" i="7" s="1"/>
  <c r="J6" i="7"/>
  <c r="O31" i="7"/>
  <c r="O25" i="7"/>
  <c r="O18" i="7"/>
  <c r="D9" i="7"/>
  <c r="O12" i="7"/>
  <c r="O8" i="7"/>
  <c r="J5" i="7"/>
  <c r="C25" i="7"/>
  <c r="J12" i="7"/>
  <c r="N23" i="5"/>
  <c r="N24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J25" i="5" s="1"/>
  <c r="K27" i="5"/>
  <c r="L27" i="5"/>
  <c r="M27" i="5"/>
  <c r="N27" i="5"/>
  <c r="N25" i="5" s="1"/>
  <c r="C27" i="5"/>
  <c r="C26" i="5"/>
  <c r="N22" i="5"/>
  <c r="D23" i="5"/>
  <c r="E23" i="5"/>
  <c r="F23" i="5"/>
  <c r="G23" i="5"/>
  <c r="H23" i="5"/>
  <c r="I23" i="5"/>
  <c r="J23" i="5"/>
  <c r="K23" i="5"/>
  <c r="L23" i="5"/>
  <c r="M23" i="5"/>
  <c r="D24" i="5"/>
  <c r="D22" i="5" s="1"/>
  <c r="E24" i="5"/>
  <c r="F24" i="5"/>
  <c r="G24" i="5"/>
  <c r="H24" i="5"/>
  <c r="I24" i="5"/>
  <c r="J24" i="5"/>
  <c r="K24" i="5"/>
  <c r="L24" i="5"/>
  <c r="L22" i="5" s="1"/>
  <c r="M24" i="5"/>
  <c r="C24" i="5"/>
  <c r="C23" i="5"/>
  <c r="I25" i="5"/>
  <c r="K25" i="5"/>
  <c r="M25" i="5"/>
  <c r="C22" i="5"/>
  <c r="M22" i="5"/>
  <c r="I22" i="5"/>
  <c r="E22" i="5"/>
  <c r="H22" i="5"/>
  <c r="K22" i="5"/>
  <c r="G22" i="5"/>
  <c r="J22" i="5"/>
  <c r="O34" i="5"/>
  <c r="O21" i="5"/>
  <c r="N12" i="5"/>
  <c r="N8" i="5"/>
  <c r="M8" i="5"/>
  <c r="M6" i="5" s="1"/>
  <c r="O13" i="5"/>
  <c r="N18" i="5"/>
  <c r="N17" i="5" s="1"/>
  <c r="N16" i="5" s="1"/>
  <c r="M18" i="5"/>
  <c r="M12" i="5"/>
  <c r="K18" i="5"/>
  <c r="L18" i="5"/>
  <c r="L12" i="5"/>
  <c r="L8" i="5"/>
  <c r="L6" i="5" s="1"/>
  <c r="L9" i="5"/>
  <c r="K8" i="5"/>
  <c r="K12" i="5"/>
  <c r="J18" i="5"/>
  <c r="J9" i="5"/>
  <c r="J14" i="5"/>
  <c r="O14" i="5" s="1"/>
  <c r="O12" i="5" s="1"/>
  <c r="J12" i="5"/>
  <c r="J8" i="5"/>
  <c r="I18" i="5"/>
  <c r="I12" i="5"/>
  <c r="I11" i="5"/>
  <c r="I8" i="5" s="1"/>
  <c r="I6" i="5" s="1"/>
  <c r="I5" i="5" s="1"/>
  <c r="H8" i="5"/>
  <c r="C25" i="5"/>
  <c r="G9" i="5"/>
  <c r="G6" i="5"/>
  <c r="F8" i="5"/>
  <c r="F6" i="5" s="1"/>
  <c r="F11" i="5"/>
  <c r="O11" i="5" s="1"/>
  <c r="E11" i="5"/>
  <c r="D11" i="5"/>
  <c r="C11" i="5"/>
  <c r="O33" i="5"/>
  <c r="O31" i="5" s="1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 s="1"/>
  <c r="N28" i="5"/>
  <c r="M28" i="5"/>
  <c r="L28" i="5"/>
  <c r="K28" i="5"/>
  <c r="J28" i="5"/>
  <c r="I28" i="5"/>
  <c r="I17" i="5"/>
  <c r="I16" i="5" s="1"/>
  <c r="H28" i="5"/>
  <c r="G28" i="5"/>
  <c r="F28" i="5"/>
  <c r="E28" i="5"/>
  <c r="D28" i="5"/>
  <c r="C28" i="5"/>
  <c r="H25" i="5"/>
  <c r="G25" i="5"/>
  <c r="F25" i="5"/>
  <c r="E25" i="5"/>
  <c r="D25" i="5"/>
  <c r="O24" i="5"/>
  <c r="O20" i="5"/>
  <c r="O18" i="5"/>
  <c r="H18" i="5"/>
  <c r="G18" i="5"/>
  <c r="F18" i="5"/>
  <c r="E18" i="5"/>
  <c r="E17" i="5" s="1"/>
  <c r="E16" i="5" s="1"/>
  <c r="D18" i="5"/>
  <c r="C18" i="5"/>
  <c r="C17" i="5" s="1"/>
  <c r="C16" i="5" s="1"/>
  <c r="O10" i="5"/>
  <c r="N9" i="5"/>
  <c r="M9" i="5"/>
  <c r="K9" i="5"/>
  <c r="I9" i="5"/>
  <c r="H9" i="5"/>
  <c r="E9" i="5"/>
  <c r="D9" i="5"/>
  <c r="C9" i="5"/>
  <c r="K6" i="5"/>
  <c r="K5" i="5" s="1"/>
  <c r="H6" i="5"/>
  <c r="H5" i="5" s="1"/>
  <c r="F7" i="5"/>
  <c r="E7" i="5"/>
  <c r="E6" i="5" s="1"/>
  <c r="D7" i="5"/>
  <c r="D6" i="5" s="1"/>
  <c r="D5" i="5" s="1"/>
  <c r="C7" i="5"/>
  <c r="C6" i="5" s="1"/>
  <c r="C5" i="5" s="1"/>
  <c r="N6" i="5"/>
  <c r="N5" i="5" s="1"/>
  <c r="J6" i="5"/>
  <c r="M17" i="5"/>
  <c r="M16" i="5"/>
  <c r="K17" i="5"/>
  <c r="K16" i="5"/>
  <c r="H17" i="5"/>
  <c r="H16" i="5"/>
  <c r="H35" i="5"/>
  <c r="G17" i="5"/>
  <c r="G16" i="5" s="1"/>
  <c r="G35" i="5" s="1"/>
  <c r="G36" i="5" s="1"/>
  <c r="G5" i="5"/>
  <c r="N18" i="4"/>
  <c r="N19" i="4"/>
  <c r="O15" i="4"/>
  <c r="N14" i="4"/>
  <c r="N8" i="4"/>
  <c r="N6" i="4" s="1"/>
  <c r="N9" i="4"/>
  <c r="H20" i="4"/>
  <c r="H8" i="4"/>
  <c r="H6" i="4" s="1"/>
  <c r="H5" i="4" s="1"/>
  <c r="M18" i="4"/>
  <c r="M19" i="4"/>
  <c r="M8" i="4"/>
  <c r="M6" i="4"/>
  <c r="M5" i="4" s="1"/>
  <c r="M9" i="4"/>
  <c r="M23" i="4"/>
  <c r="M17" i="4" s="1"/>
  <c r="M13" i="4" s="1"/>
  <c r="M12" i="4" s="1"/>
  <c r="L18" i="4"/>
  <c r="L19" i="4"/>
  <c r="L14" i="4"/>
  <c r="M14" i="4"/>
  <c r="L8" i="4"/>
  <c r="L6" i="4" s="1"/>
  <c r="L5" i="4" s="1"/>
  <c r="L9" i="4"/>
  <c r="K18" i="4"/>
  <c r="K19" i="4"/>
  <c r="K14" i="4"/>
  <c r="K8" i="4"/>
  <c r="K6" i="4"/>
  <c r="K5" i="4"/>
  <c r="K9" i="4"/>
  <c r="J26" i="4"/>
  <c r="K26" i="4"/>
  <c r="L26" i="4"/>
  <c r="M26" i="4"/>
  <c r="N26" i="4"/>
  <c r="J23" i="4"/>
  <c r="K23" i="4"/>
  <c r="L23" i="4"/>
  <c r="N23" i="4"/>
  <c r="N17" i="4" s="1"/>
  <c r="J18" i="4"/>
  <c r="H18" i="4"/>
  <c r="I18" i="4"/>
  <c r="I19" i="4"/>
  <c r="J19" i="4"/>
  <c r="J14" i="4"/>
  <c r="J13" i="4" s="1"/>
  <c r="J12" i="4" s="1"/>
  <c r="J30" i="4" s="1"/>
  <c r="J31" i="4" s="1"/>
  <c r="J11" i="4"/>
  <c r="J9" i="4" s="1"/>
  <c r="O11" i="4"/>
  <c r="J6" i="4"/>
  <c r="J5" i="4" s="1"/>
  <c r="J17" i="4"/>
  <c r="I26" i="4"/>
  <c r="H26" i="4"/>
  <c r="H19" i="4"/>
  <c r="H23" i="4"/>
  <c r="I23" i="4"/>
  <c r="I17" i="4" s="1"/>
  <c r="H14" i="4"/>
  <c r="I14" i="4"/>
  <c r="G9" i="4"/>
  <c r="I6" i="4"/>
  <c r="I5" i="4"/>
  <c r="H9" i="4"/>
  <c r="I9" i="4"/>
  <c r="G26" i="4"/>
  <c r="G23" i="4"/>
  <c r="G20" i="4"/>
  <c r="G18" i="4"/>
  <c r="G19" i="4"/>
  <c r="G14" i="4"/>
  <c r="F7" i="4"/>
  <c r="G6" i="4"/>
  <c r="G5" i="4"/>
  <c r="F18" i="4"/>
  <c r="F19" i="4"/>
  <c r="F26" i="4"/>
  <c r="F23" i="4"/>
  <c r="F20" i="4"/>
  <c r="F17" i="4" s="1"/>
  <c r="F13" i="4" s="1"/>
  <c r="F12" i="4" s="1"/>
  <c r="F30" i="4" s="1"/>
  <c r="F14" i="4"/>
  <c r="F9" i="4"/>
  <c r="F6" i="4"/>
  <c r="F5" i="4" s="1"/>
  <c r="E20" i="4"/>
  <c r="E18" i="4"/>
  <c r="E26" i="4"/>
  <c r="E23" i="4"/>
  <c r="E19" i="4"/>
  <c r="E14" i="4"/>
  <c r="E7" i="4"/>
  <c r="E6" i="4" s="1"/>
  <c r="E5" i="4" s="1"/>
  <c r="E9" i="4"/>
  <c r="O28" i="4"/>
  <c r="O26" i="4" s="1"/>
  <c r="O27" i="4"/>
  <c r="D26" i="4"/>
  <c r="C26" i="4"/>
  <c r="O25" i="4"/>
  <c r="O24" i="4"/>
  <c r="D23" i="4"/>
  <c r="C23" i="4"/>
  <c r="O21" i="4"/>
  <c r="O20" i="4" s="1"/>
  <c r="D20" i="4"/>
  <c r="C20" i="4"/>
  <c r="D19" i="4"/>
  <c r="C19" i="4"/>
  <c r="D18" i="4"/>
  <c r="C18" i="4"/>
  <c r="O16" i="4"/>
  <c r="D14" i="4"/>
  <c r="D13" i="4" s="1"/>
  <c r="D12" i="4" s="1"/>
  <c r="C14" i="4"/>
  <c r="O10" i="4"/>
  <c r="O7" i="4" s="1"/>
  <c r="D9" i="4"/>
  <c r="C9" i="4"/>
  <c r="D7" i="4"/>
  <c r="D6" i="4"/>
  <c r="C7" i="4"/>
  <c r="C6" i="4" s="1"/>
  <c r="C5" i="4" s="1"/>
  <c r="D17" i="4"/>
  <c r="N18" i="3"/>
  <c r="O28" i="3"/>
  <c r="O27" i="3"/>
  <c r="O26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7" i="3" s="1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7" i="3" s="1"/>
  <c r="H13" i="3" s="1"/>
  <c r="H12" i="3" s="1"/>
  <c r="H30" i="3" s="1"/>
  <c r="H18" i="3"/>
  <c r="H19" i="3"/>
  <c r="G18" i="3"/>
  <c r="G19" i="3"/>
  <c r="F18" i="3"/>
  <c r="F19" i="3"/>
  <c r="E18" i="3"/>
  <c r="E19" i="3"/>
  <c r="D18" i="3"/>
  <c r="D19" i="3"/>
  <c r="C19" i="3"/>
  <c r="C18" i="3"/>
  <c r="C7" i="3"/>
  <c r="L7" i="3"/>
  <c r="M7" i="3"/>
  <c r="M6" i="3" s="1"/>
  <c r="M5" i="3" s="1"/>
  <c r="N7" i="3"/>
  <c r="N6" i="3" s="1"/>
  <c r="N5" i="3" s="1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G17" i="3" s="1"/>
  <c r="F23" i="3"/>
  <c r="F17" i="3" s="1"/>
  <c r="E23" i="3"/>
  <c r="D23" i="3"/>
  <c r="C23" i="3"/>
  <c r="N20" i="3"/>
  <c r="N17" i="3" s="1"/>
  <c r="N13" i="3" s="1"/>
  <c r="N12" i="3" s="1"/>
  <c r="F20" i="3"/>
  <c r="E20" i="3"/>
  <c r="E17" i="3" s="1"/>
  <c r="D20" i="3"/>
  <c r="C20" i="3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 s="1"/>
  <c r="I7" i="3"/>
  <c r="I6" i="3"/>
  <c r="H7" i="3"/>
  <c r="H6" i="3"/>
  <c r="H5" i="3" s="1"/>
  <c r="G7" i="3"/>
  <c r="G6" i="3"/>
  <c r="G5" i="3" s="1"/>
  <c r="F7" i="3"/>
  <c r="F6" i="3"/>
  <c r="F5" i="3" s="1"/>
  <c r="E7" i="3"/>
  <c r="E6" i="3" s="1"/>
  <c r="E5" i="3" s="1"/>
  <c r="D7" i="3"/>
  <c r="D6" i="3" s="1"/>
  <c r="D5" i="3" s="1"/>
  <c r="L6" i="3"/>
  <c r="L5" i="3" s="1"/>
  <c r="D17" i="3"/>
  <c r="D13" i="3" s="1"/>
  <c r="D12" i="3" s="1"/>
  <c r="O14" i="3"/>
  <c r="C6" i="3"/>
  <c r="O6" i="3"/>
  <c r="O5" i="3"/>
  <c r="I5" i="3"/>
  <c r="O23" i="3"/>
  <c r="O28" i="2"/>
  <c r="O19" i="2" s="1"/>
  <c r="O27" i="2"/>
  <c r="O25" i="2"/>
  <c r="O24" i="2"/>
  <c r="O21" i="2"/>
  <c r="O20" i="2" s="1"/>
  <c r="O16" i="2"/>
  <c r="O15" i="2"/>
  <c r="O10" i="2"/>
  <c r="O9" i="2" s="1"/>
  <c r="N20" i="2"/>
  <c r="N18" i="2"/>
  <c r="N26" i="2"/>
  <c r="N19" i="2"/>
  <c r="N23" i="2"/>
  <c r="N14" i="2"/>
  <c r="N9" i="2"/>
  <c r="N6" i="2"/>
  <c r="N5" i="2" s="1"/>
  <c r="M26" i="2"/>
  <c r="M18" i="2"/>
  <c r="M19" i="2"/>
  <c r="M23" i="2"/>
  <c r="M14" i="2"/>
  <c r="M6" i="2"/>
  <c r="M5" i="2" s="1"/>
  <c r="M9" i="2"/>
  <c r="L9" i="2"/>
  <c r="L26" i="2"/>
  <c r="L18" i="2"/>
  <c r="L19" i="2"/>
  <c r="L23" i="2"/>
  <c r="L17" i="2" s="1"/>
  <c r="L14" i="2"/>
  <c r="L6" i="2"/>
  <c r="L5" i="2" s="1"/>
  <c r="C5" i="1"/>
  <c r="L5" i="1"/>
  <c r="G17" i="1"/>
  <c r="G13" i="1" s="1"/>
  <c r="G12" i="1" s="1"/>
  <c r="H17" i="1"/>
  <c r="H13" i="1" s="1"/>
  <c r="H12" i="1" s="1"/>
  <c r="I17" i="1"/>
  <c r="I13" i="1" s="1"/>
  <c r="I12" i="1" s="1"/>
  <c r="K13" i="1"/>
  <c r="K12" i="1" s="1"/>
  <c r="D17" i="1"/>
  <c r="D13" i="1" s="1"/>
  <c r="E17" i="1"/>
  <c r="F17" i="1"/>
  <c r="F13" i="1" s="1"/>
  <c r="F12" i="1" s="1"/>
  <c r="C17" i="1"/>
  <c r="C13" i="1" s="1"/>
  <c r="C12" i="1" s="1"/>
  <c r="J13" i="1"/>
  <c r="J12" i="1" s="1"/>
  <c r="J30" i="1" s="1"/>
  <c r="L30" i="1" s="1"/>
  <c r="E13" i="1"/>
  <c r="E12" i="1" s="1"/>
  <c r="L17" i="1"/>
  <c r="K26" i="2"/>
  <c r="K18" i="2"/>
  <c r="K19" i="2"/>
  <c r="K23" i="2"/>
  <c r="K17" i="2" s="1"/>
  <c r="K13" i="2" s="1"/>
  <c r="K12" i="2" s="1"/>
  <c r="K14" i="2"/>
  <c r="K7" i="2"/>
  <c r="K6" i="2" s="1"/>
  <c r="K9" i="2"/>
  <c r="J18" i="2"/>
  <c r="J19" i="2"/>
  <c r="J26" i="2"/>
  <c r="J23" i="2"/>
  <c r="J17" i="2" s="1"/>
  <c r="J14" i="2"/>
  <c r="J7" i="2"/>
  <c r="J6" i="2" s="1"/>
  <c r="J5" i="2" s="1"/>
  <c r="J9" i="2"/>
  <c r="I18" i="2"/>
  <c r="I19" i="2"/>
  <c r="I26" i="2"/>
  <c r="I23" i="2"/>
  <c r="I14" i="2"/>
  <c r="I7" i="2"/>
  <c r="I6" i="2" s="1"/>
  <c r="I5" i="2" s="1"/>
  <c r="I9" i="2"/>
  <c r="H18" i="2"/>
  <c r="H19" i="2"/>
  <c r="H26" i="2"/>
  <c r="H23" i="2"/>
  <c r="H14" i="2"/>
  <c r="H9" i="2"/>
  <c r="H7" i="2"/>
  <c r="H6" i="2" s="1"/>
  <c r="I17" i="2"/>
  <c r="G26" i="2"/>
  <c r="G17" i="2" s="1"/>
  <c r="F26" i="2"/>
  <c r="E26" i="2"/>
  <c r="D26" i="2"/>
  <c r="C26" i="2"/>
  <c r="C17" i="2" s="1"/>
  <c r="C13" i="2" s="1"/>
  <c r="C12" i="2" s="1"/>
  <c r="G23" i="2"/>
  <c r="F23" i="2"/>
  <c r="E23" i="2"/>
  <c r="D23" i="2"/>
  <c r="C23" i="2"/>
  <c r="F20" i="2"/>
  <c r="F17" i="2" s="1"/>
  <c r="E20" i="2"/>
  <c r="E17" i="2" s="1"/>
  <c r="D20" i="2"/>
  <c r="D17" i="2" s="1"/>
  <c r="D13" i="2" s="1"/>
  <c r="D12" i="2" s="1"/>
  <c r="C20" i="2"/>
  <c r="G19" i="2"/>
  <c r="F19" i="2"/>
  <c r="E19" i="2"/>
  <c r="D19" i="2"/>
  <c r="C19" i="2"/>
  <c r="G18" i="2"/>
  <c r="F18" i="2"/>
  <c r="E18" i="2"/>
  <c r="D18" i="2"/>
  <c r="G14" i="2"/>
  <c r="F14" i="2"/>
  <c r="F13" i="2" s="1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 s="1"/>
  <c r="E7" i="2"/>
  <c r="E6" i="2" s="1"/>
  <c r="D7" i="2"/>
  <c r="C7" i="2"/>
  <c r="C6" i="2" s="1"/>
  <c r="D6" i="2"/>
  <c r="D5" i="2" s="1"/>
  <c r="K31" i="1"/>
  <c r="I31" i="1"/>
  <c r="H31" i="1"/>
  <c r="G31" i="1"/>
  <c r="F31" i="1"/>
  <c r="E31" i="1"/>
  <c r="D31" i="1"/>
  <c r="C31" i="1"/>
  <c r="G5" i="2"/>
  <c r="N30" i="3" l="1"/>
  <c r="N31" i="3" s="1"/>
  <c r="C17" i="3"/>
  <c r="C13" i="3" s="1"/>
  <c r="C12" i="3" s="1"/>
  <c r="O19" i="3"/>
  <c r="J17" i="3"/>
  <c r="J13" i="3" s="1"/>
  <c r="J12" i="3" s="1"/>
  <c r="J30" i="3" s="1"/>
  <c r="J31" i="3" s="1"/>
  <c r="M17" i="2"/>
  <c r="M13" i="2" s="1"/>
  <c r="M12" i="2" s="1"/>
  <c r="M30" i="2" s="1"/>
  <c r="M31" i="2" s="1"/>
  <c r="O18" i="2"/>
  <c r="E13" i="3"/>
  <c r="E12" i="3" s="1"/>
  <c r="K17" i="3"/>
  <c r="K13" i="3" s="1"/>
  <c r="K12" i="3" s="1"/>
  <c r="C17" i="4"/>
  <c r="C13" i="4" s="1"/>
  <c r="C12" i="4" s="1"/>
  <c r="I13" i="4"/>
  <c r="I12" i="4" s="1"/>
  <c r="O9" i="4"/>
  <c r="N13" i="4"/>
  <c r="N12" i="4" s="1"/>
  <c r="N30" i="4" s="1"/>
  <c r="N31" i="4" s="1"/>
  <c r="J17" i="7"/>
  <c r="J16" i="7" s="1"/>
  <c r="J35" i="7" s="1"/>
  <c r="J36" i="7" s="1"/>
  <c r="D30" i="3"/>
  <c r="D31" i="3" s="1"/>
  <c r="G13" i="3"/>
  <c r="G12" i="3" s="1"/>
  <c r="G30" i="3" s="1"/>
  <c r="G31" i="3" s="1"/>
  <c r="O18" i="3"/>
  <c r="L13" i="3"/>
  <c r="L12" i="3" s="1"/>
  <c r="L30" i="3" s="1"/>
  <c r="L31" i="3" s="1"/>
  <c r="L13" i="2"/>
  <c r="L12" i="2" s="1"/>
  <c r="L30" i="2" s="1"/>
  <c r="L31" i="2" s="1"/>
  <c r="O26" i="2"/>
  <c r="F13" i="3"/>
  <c r="F12" i="3" s="1"/>
  <c r="O18" i="4"/>
  <c r="H17" i="4"/>
  <c r="H13" i="4" s="1"/>
  <c r="H12" i="4" s="1"/>
  <c r="H30" i="4" s="1"/>
  <c r="O28" i="5"/>
  <c r="H36" i="5"/>
  <c r="J17" i="5"/>
  <c r="J16" i="5" s="1"/>
  <c r="L25" i="5"/>
  <c r="O8" i="5"/>
  <c r="L17" i="7"/>
  <c r="L16" i="7" s="1"/>
  <c r="M31" i="7"/>
  <c r="L17" i="5"/>
  <c r="L16" i="5" s="1"/>
  <c r="D17" i="5"/>
  <c r="D16" i="5" s="1"/>
  <c r="D35" i="5" s="1"/>
  <c r="D36" i="5" s="1"/>
  <c r="F22" i="5"/>
  <c r="F17" i="5" s="1"/>
  <c r="F16" i="5" s="1"/>
  <c r="F35" i="5" s="1"/>
  <c r="K17" i="7"/>
  <c r="K16" i="7" s="1"/>
  <c r="K35" i="7" s="1"/>
  <c r="K36" i="7" s="1"/>
  <c r="E30" i="3"/>
  <c r="E31" i="3" s="1"/>
  <c r="C30" i="4"/>
  <c r="C31" i="4" s="1"/>
  <c r="L5" i="5"/>
  <c r="L35" i="5"/>
  <c r="O24" i="7"/>
  <c r="O22" i="7" s="1"/>
  <c r="O17" i="7" s="1"/>
  <c r="O16" i="7" s="1"/>
  <c r="F30" i="3"/>
  <c r="F31" i="3" s="1"/>
  <c r="H31" i="3"/>
  <c r="G13" i="2"/>
  <c r="G12" i="2" s="1"/>
  <c r="G30" i="2" s="1"/>
  <c r="G31" i="2" s="1"/>
  <c r="F5" i="5"/>
  <c r="O17" i="3"/>
  <c r="O13" i="3" s="1"/>
  <c r="O12" i="3" s="1"/>
  <c r="Q12" i="3" s="1"/>
  <c r="D30" i="4"/>
  <c r="O14" i="4"/>
  <c r="L17" i="4"/>
  <c r="L13" i="4" s="1"/>
  <c r="L12" i="4" s="1"/>
  <c r="L30" i="4" s="1"/>
  <c r="L31" i="4" s="1"/>
  <c r="M30" i="4"/>
  <c r="M31" i="4" s="1"/>
  <c r="L31" i="1"/>
  <c r="N17" i="2"/>
  <c r="N13" i="2" s="1"/>
  <c r="N12" i="2" s="1"/>
  <c r="N30" i="2" s="1"/>
  <c r="N31" i="2" s="1"/>
  <c r="O14" i="2"/>
  <c r="O13" i="2" s="1"/>
  <c r="O12" i="2" s="1"/>
  <c r="O23" i="2"/>
  <c r="O17" i="2" s="1"/>
  <c r="O23" i="4"/>
  <c r="O8" i="4"/>
  <c r="C35" i="5"/>
  <c r="C36" i="5" s="1"/>
  <c r="K35" i="5"/>
  <c r="K36" i="5" s="1"/>
  <c r="F9" i="5"/>
  <c r="G17" i="7"/>
  <c r="G16" i="7" s="1"/>
  <c r="D22" i="7"/>
  <c r="D17" i="7" s="1"/>
  <c r="D16" i="7" s="1"/>
  <c r="E22" i="7"/>
  <c r="E17" i="7" s="1"/>
  <c r="E16" i="7" s="1"/>
  <c r="E35" i="7" s="1"/>
  <c r="E36" i="7" s="1"/>
  <c r="H17" i="7"/>
  <c r="H16" i="7" s="1"/>
  <c r="H35" i="7" s="1"/>
  <c r="H36" i="7" s="1"/>
  <c r="N17" i="7"/>
  <c r="N16" i="7" s="1"/>
  <c r="O23" i="5"/>
  <c r="O22" i="5" s="1"/>
  <c r="O17" i="5" s="1"/>
  <c r="O16" i="5" s="1"/>
  <c r="O6" i="7"/>
  <c r="O35" i="7" s="1"/>
  <c r="O9" i="7"/>
  <c r="I22" i="7"/>
  <c r="I17" i="7" s="1"/>
  <c r="I16" i="7" s="1"/>
  <c r="I35" i="7" s="1"/>
  <c r="I36" i="7" s="1"/>
  <c r="D30" i="2"/>
  <c r="D31" i="2" s="1"/>
  <c r="O17" i="4"/>
  <c r="O25" i="5"/>
  <c r="I13" i="2"/>
  <c r="I12" i="2" s="1"/>
  <c r="I30" i="2" s="1"/>
  <c r="I31" i="2" s="1"/>
  <c r="O19" i="4"/>
  <c r="G17" i="4"/>
  <c r="G13" i="4" s="1"/>
  <c r="G12" i="4" s="1"/>
  <c r="G30" i="4" s="1"/>
  <c r="G31" i="4" s="1"/>
  <c r="J35" i="5"/>
  <c r="O27" i="5"/>
  <c r="E13" i="2"/>
  <c r="E12" i="2" s="1"/>
  <c r="J13" i="2"/>
  <c r="J12" i="2" s="1"/>
  <c r="J30" i="2" s="1"/>
  <c r="J31" i="2" s="1"/>
  <c r="H17" i="2"/>
  <c r="H13" i="2" s="1"/>
  <c r="H12" i="2" s="1"/>
  <c r="H30" i="2" s="1"/>
  <c r="M17" i="3"/>
  <c r="M13" i="3" s="1"/>
  <c r="M12" i="3" s="1"/>
  <c r="M30" i="3" s="1"/>
  <c r="M31" i="3" s="1"/>
  <c r="I17" i="3"/>
  <c r="I13" i="3" s="1"/>
  <c r="I12" i="3" s="1"/>
  <c r="I30" i="3" s="1"/>
  <c r="I31" i="3" s="1"/>
  <c r="O6" i="4"/>
  <c r="E17" i="4"/>
  <c r="E13" i="4" s="1"/>
  <c r="E12" i="4" s="1"/>
  <c r="E30" i="4" s="1"/>
  <c r="E31" i="4" s="1"/>
  <c r="K17" i="4"/>
  <c r="K13" i="4" s="1"/>
  <c r="K12" i="4" s="1"/>
  <c r="K30" i="4" s="1"/>
  <c r="K31" i="4" s="1"/>
  <c r="I35" i="5"/>
  <c r="I36" i="5" s="1"/>
  <c r="N35" i="5"/>
  <c r="N36" i="5" s="1"/>
  <c r="F17" i="7"/>
  <c r="F16" i="7" s="1"/>
  <c r="F35" i="7" s="1"/>
  <c r="F36" i="7" s="1"/>
  <c r="M22" i="7"/>
  <c r="O9" i="5"/>
  <c r="E5" i="2"/>
  <c r="E30" i="2"/>
  <c r="C30" i="2"/>
  <c r="C5" i="2"/>
  <c r="H5" i="2"/>
  <c r="K30" i="2"/>
  <c r="K5" i="2"/>
  <c r="D12" i="1"/>
  <c r="L12" i="1" s="1"/>
  <c r="L13" i="1"/>
  <c r="N5" i="7"/>
  <c r="N35" i="7"/>
  <c r="N36" i="7" s="1"/>
  <c r="F5" i="7"/>
  <c r="L35" i="7"/>
  <c r="L36" i="7" s="1"/>
  <c r="L5" i="7"/>
  <c r="O30" i="3"/>
  <c r="O31" i="3" s="1"/>
  <c r="C30" i="3"/>
  <c r="O5" i="4"/>
  <c r="H31" i="4"/>
  <c r="N5" i="4"/>
  <c r="M5" i="5"/>
  <c r="M35" i="5"/>
  <c r="O5" i="7"/>
  <c r="C35" i="7"/>
  <c r="C36" i="7" s="1"/>
  <c r="G35" i="7"/>
  <c r="G5" i="7"/>
  <c r="O7" i="2"/>
  <c r="O6" i="2" s="1"/>
  <c r="K5" i="3"/>
  <c r="K30" i="3"/>
  <c r="F31" i="4"/>
  <c r="I30" i="4"/>
  <c r="I31" i="4" s="1"/>
  <c r="E35" i="5"/>
  <c r="E5" i="5"/>
  <c r="D35" i="7"/>
  <c r="D36" i="7" s="1"/>
  <c r="M17" i="7"/>
  <c r="M16" i="7" s="1"/>
  <c r="M35" i="7" s="1"/>
  <c r="M36" i="7" s="1"/>
  <c r="C5" i="3"/>
  <c r="D5" i="4"/>
  <c r="D31" i="4" s="1"/>
  <c r="O7" i="5"/>
  <c r="J5" i="5"/>
  <c r="O17" i="8"/>
  <c r="O16" i="8" s="1"/>
  <c r="O35" i="8" s="1"/>
  <c r="C35" i="8"/>
  <c r="F36" i="5" l="1"/>
  <c r="O6" i="5"/>
  <c r="O35" i="5" s="1"/>
  <c r="J36" i="5"/>
  <c r="K31" i="3"/>
  <c r="M36" i="5"/>
  <c r="L36" i="5"/>
  <c r="O13" i="4"/>
  <c r="O12" i="4" s="1"/>
  <c r="O30" i="4" s="1"/>
  <c r="E36" i="5"/>
  <c r="G36" i="7"/>
  <c r="C31" i="3"/>
  <c r="O5" i="5"/>
  <c r="K31" i="2"/>
  <c r="C31" i="2"/>
  <c r="O30" i="2"/>
  <c r="O5" i="2"/>
  <c r="O31" i="4"/>
  <c r="H31" i="2"/>
  <c r="E31" i="2"/>
  <c r="C36" i="8"/>
  <c r="O31" i="2" l="1"/>
  <c r="O36" i="5"/>
</calcChain>
</file>

<file path=xl/sharedStrings.xml><?xml version="1.0" encoding="utf-8"?>
<sst xmlns="http://schemas.openxmlformats.org/spreadsheetml/2006/main" count="513" uniqueCount="57">
  <si>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</si>
  <si>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</si>
  <si>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</si>
  <si>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</si>
  <si>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</si>
  <si>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</si>
  <si>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</si>
  <si>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</si>
  <si>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</si>
  <si>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</si>
  <si>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</si>
  <si>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</si>
  <si>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</si>
  <si>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</si>
  <si>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</si>
  <si>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</si>
  <si>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</si>
  <si>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</si>
  <si>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</si>
  <si>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</si>
  <si>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</si>
  <si>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</si>
  <si>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</si>
  <si>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</si>
  <si>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</si>
  <si>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</si>
  <si>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</si>
  <si>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</si>
  <si>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</si>
  <si>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</si>
  <si>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</si>
  <si>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</si>
  <si>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</si>
  <si>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</si>
  <si>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</si>
  <si>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</si>
  <si>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</si>
  <si>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</si>
  <si>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</si>
  <si>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</si>
  <si>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</si>
  <si>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</si>
  <si>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</si>
  <si>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</si>
  <si>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</si>
  <si>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</si>
  <si>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</si>
  <si>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</si>
  <si>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</si>
  <si>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</si>
  <si>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</si>
  <si>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</si>
  <si>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</si>
  <si>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>Баланс электрической энергии и мощности на 2021 год ООО "Финарт"</t>
  </si>
  <si>
    <t xml:space="preserve">1.1.3. </t>
  </si>
  <si>
    <t>ФИЦ КНЦ СО РАН</t>
  </si>
  <si>
    <t>филиал ПАО "Россети Сибирь" - "Красноярскэнерго"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</si>
</sst>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60;&#1041;%20&#1103;&#1085;&#1074;&#1072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76;&#1086;&#1082;&#1091;&#1084;&#1077;&#1085;&#1090;&#1099;%20&#1086;&#1090;%20&#1069;&#1085;&#1077;&#1088;&#1075;&#1086;&#1089;&#1073;&#1099;&#1090;&#1072;/&#1060;&#1041;%20&#1092;&#1077;&#1074;&#1088;&#107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54;&#1073;&#1098;&#1077;&#1084;%20&#1054;&#1054;&#1054;%20&#1060;&#1080;&#1085;&#1072;&#1088;&#1090;%20012021%20(&#1076;&#1083;&#1103;%20&#1088;&#1072;&#1089;&#1095;&#1077;&#1090;&#1086;&#1074;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44;&#1050;&#1055;%20&#1060;&#1080;&#1085;&#1072;&#1088;&#1090;%2001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3/&#1069;&#1085;&#1077;&#1088;&#1075;&#1086;&#1089;&#1073;&#1099;&#1090;/&#1060;&#1041;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2844791.9999999995</v>
          </cell>
        </row>
        <row r="15">
          <cell r="C15">
            <v>2641193.9999999949</v>
          </cell>
        </row>
        <row r="16">
          <cell r="C16">
            <v>79059.999999999971</v>
          </cell>
        </row>
        <row r="66">
          <cell r="C66">
            <v>501020.50344827591</v>
          </cell>
        </row>
        <row r="69">
          <cell r="C69">
            <v>1297604.0620689599</v>
          </cell>
        </row>
        <row r="71">
          <cell r="C71">
            <v>227796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2543855.9999999963</v>
          </cell>
        </row>
        <row r="15">
          <cell r="C15">
            <v>2211785.9999999991</v>
          </cell>
        </row>
        <row r="16">
          <cell r="C16">
            <v>93799.999999999971</v>
          </cell>
        </row>
        <row r="25">
          <cell r="F25">
            <v>562480</v>
          </cell>
          <cell r="G25">
            <v>388094</v>
          </cell>
        </row>
        <row r="35">
          <cell r="F35">
            <v>413504</v>
          </cell>
          <cell r="G35">
            <v>508027</v>
          </cell>
        </row>
        <row r="36">
          <cell r="F36">
            <v>667633</v>
          </cell>
          <cell r="G36">
            <v>402103</v>
          </cell>
        </row>
        <row r="62">
          <cell r="C62">
            <v>110</v>
          </cell>
        </row>
        <row r="63">
          <cell r="C63">
            <v>951</v>
          </cell>
        </row>
        <row r="66">
          <cell r="C66">
            <v>428896.79999999865</v>
          </cell>
        </row>
        <row r="69">
          <cell r="C69">
            <v>1094240</v>
          </cell>
        </row>
        <row r="71">
          <cell r="C71">
            <v>201465</v>
          </cell>
        </row>
        <row r="75">
          <cell r="C75">
            <v>5582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5">
          <cell r="V555">
            <v>384639</v>
          </cell>
        </row>
        <row r="556">
          <cell r="V556">
            <v>487575</v>
          </cell>
        </row>
        <row r="558">
          <cell r="V558">
            <v>673462</v>
          </cell>
        </row>
        <row r="559">
          <cell r="V559">
            <v>635924</v>
          </cell>
        </row>
        <row r="561">
          <cell r="V561">
            <v>110</v>
          </cell>
        </row>
        <row r="563">
          <cell r="V563">
            <v>2327</v>
          </cell>
        </row>
        <row r="565">
          <cell r="V565">
            <v>666130</v>
          </cell>
        </row>
        <row r="566">
          <cell r="V566">
            <v>412745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6677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2569607.9999999995</v>
          </cell>
        </row>
        <row r="15">
          <cell r="C15">
            <v>2244384.0000000098</v>
          </cell>
        </row>
        <row r="16">
          <cell r="C16">
            <v>101659.99999999999</v>
          </cell>
        </row>
        <row r="25">
          <cell r="F25">
            <v>543186</v>
          </cell>
          <cell r="G25">
            <v>454177</v>
          </cell>
        </row>
        <row r="35">
          <cell r="F35">
            <v>410536</v>
          </cell>
          <cell r="G35">
            <v>511233</v>
          </cell>
        </row>
        <row r="36">
          <cell r="F36">
            <v>640331</v>
          </cell>
          <cell r="G36">
            <v>377981</v>
          </cell>
        </row>
        <row r="62">
          <cell r="C62">
            <v>110</v>
          </cell>
        </row>
        <row r="63">
          <cell r="C63">
            <v>1552</v>
          </cell>
        </row>
        <row r="66">
          <cell r="C66">
            <v>414273.60000000108</v>
          </cell>
        </row>
        <row r="69">
          <cell r="C69">
            <v>1088333</v>
          </cell>
        </row>
        <row r="71">
          <cell r="C71">
            <v>216629</v>
          </cell>
        </row>
        <row r="75">
          <cell r="C75">
            <v>5840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S43"/>
  <sheetViews>
    <sheetView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E8" sqref="E8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53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E5" si="0">C6</f>
        <v>5565045.9999999944</v>
      </c>
      <c r="D5" s="7">
        <f t="shared" si="0"/>
        <v>4849441.9999999953</v>
      </c>
      <c r="E5" s="7">
        <f t="shared" si="0"/>
        <v>4915652.0000000093</v>
      </c>
      <c r="F5" s="7"/>
      <c r="G5" s="7"/>
      <c r="H5" s="7"/>
      <c r="I5" s="7"/>
      <c r="J5" s="7"/>
      <c r="K5" s="47"/>
      <c r="L5" s="47"/>
      <c r="M5" s="47"/>
      <c r="N5" s="47"/>
      <c r="O5" s="7">
        <f>O6</f>
        <v>15055620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D6" si="1">SUM(C7:C8)</f>
        <v>5565045.9999999944</v>
      </c>
      <c r="D6" s="7">
        <f t="shared" si="1"/>
        <v>4849441.9999999953</v>
      </c>
      <c r="E6" s="7">
        <f t="shared" ref="E6" si="2">SUM(E7:E8)</f>
        <v>4915652.0000000093</v>
      </c>
      <c r="F6" s="7"/>
      <c r="G6" s="7"/>
      <c r="H6" s="7"/>
      <c r="I6" s="7"/>
      <c r="J6" s="7"/>
      <c r="K6" s="47"/>
      <c r="L6" s="47"/>
      <c r="M6" s="47"/>
      <c r="N6" s="47"/>
      <c r="O6" s="7">
        <f>SUM(O7:O8)</f>
        <v>15055620</v>
      </c>
    </row>
    <row r="7" spans="1:18" x14ac:dyDescent="0.25">
      <c r="A7" s="5"/>
      <c r="B7" s="10" t="s">
        <v>17</v>
      </c>
      <c r="C7" s="7">
        <f t="shared" ref="C7:D7" si="3">C10</f>
        <v>0</v>
      </c>
      <c r="D7" s="7">
        <f t="shared" si="3"/>
        <v>0</v>
      </c>
      <c r="E7" s="7">
        <f>E15</f>
        <v>101659.99999999999</v>
      </c>
      <c r="F7" s="7"/>
      <c r="G7" s="7"/>
      <c r="H7" s="7"/>
      <c r="I7" s="7"/>
      <c r="J7" s="7"/>
      <c r="K7" s="47"/>
      <c r="L7" s="47"/>
      <c r="M7" s="47"/>
      <c r="N7" s="47"/>
      <c r="O7" s="7">
        <f t="shared" ref="O7" si="4">O10</f>
        <v>0</v>
      </c>
    </row>
    <row r="8" spans="1:18" x14ac:dyDescent="0.25">
      <c r="A8" s="5"/>
      <c r="B8" s="10" t="s">
        <v>46</v>
      </c>
      <c r="C8" s="7">
        <f>C11+C14+C17</f>
        <v>5565045.9999999944</v>
      </c>
      <c r="D8" s="7">
        <f>D11+D14+D17</f>
        <v>4849441.9999999953</v>
      </c>
      <c r="E8" s="7">
        <f>E11+E14+E17</f>
        <v>4813992.0000000093</v>
      </c>
      <c r="F8" s="7"/>
      <c r="G8" s="7"/>
      <c r="H8" s="7"/>
      <c r="I8" s="7"/>
      <c r="J8" s="7"/>
      <c r="K8" s="47"/>
      <c r="L8" s="47"/>
      <c r="M8" s="47"/>
      <c r="N8" s="47"/>
      <c r="O8" s="7">
        <f t="shared" ref="O8" si="5">O11+O14</f>
        <v>15055620</v>
      </c>
    </row>
    <row r="9" spans="1:18" x14ac:dyDescent="0.25">
      <c r="A9" s="5" t="s">
        <v>19</v>
      </c>
      <c r="B9" s="10" t="s">
        <v>56</v>
      </c>
      <c r="C9" s="11">
        <f t="shared" ref="C9:D9" si="6">SUM(C10:C11)</f>
        <v>2844791.9999999995</v>
      </c>
      <c r="D9" s="11">
        <f t="shared" si="6"/>
        <v>2543855.9999999963</v>
      </c>
      <c r="E9" s="11">
        <f t="shared" ref="E9" si="7">SUM(E10:E11)</f>
        <v>2569607.9999999995</v>
      </c>
      <c r="F9" s="7"/>
      <c r="G9" s="7"/>
      <c r="H9" s="7"/>
      <c r="I9" s="7"/>
      <c r="J9" s="7"/>
      <c r="K9" s="47"/>
      <c r="L9" s="47"/>
      <c r="M9" s="47"/>
      <c r="N9" s="47"/>
      <c r="O9" s="11">
        <f>SUM(O10:O11)</f>
        <v>7958255.9999999963</v>
      </c>
    </row>
    <row r="10" spans="1:18" x14ac:dyDescent="0.25">
      <c r="A10" s="5"/>
      <c r="B10" s="10" t="s">
        <v>17</v>
      </c>
      <c r="C10" s="11"/>
      <c r="D10" s="11"/>
      <c r="E10" s="11"/>
      <c r="F10" s="7"/>
      <c r="G10" s="44"/>
      <c r="H10" s="7"/>
      <c r="I10" s="7"/>
      <c r="J10" s="44"/>
      <c r="K10" s="47"/>
      <c r="L10" s="47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52">
        <f>[2]январь!$C$14</f>
        <v>2844791.9999999995</v>
      </c>
      <c r="D11" s="52">
        <f>[3]январь!$C$14</f>
        <v>2543855.9999999963</v>
      </c>
      <c r="E11" s="52">
        <f>[6]январь!$C$14</f>
        <v>2569607.9999999995</v>
      </c>
      <c r="F11" s="7"/>
      <c r="G11" s="7"/>
      <c r="H11" s="7"/>
      <c r="I11" s="7"/>
      <c r="J11" s="7"/>
      <c r="K11" s="47"/>
      <c r="L11" s="47"/>
      <c r="M11" s="40"/>
      <c r="N11" s="40"/>
      <c r="O11" s="11">
        <f>SUM(C11:N11)</f>
        <v>7958255.9999999963</v>
      </c>
    </row>
    <row r="12" spans="1:18" x14ac:dyDescent="0.25">
      <c r="A12" s="24" t="s">
        <v>48</v>
      </c>
      <c r="B12" s="10" t="s">
        <v>52</v>
      </c>
      <c r="C12" s="11">
        <f t="shared" ref="C12:D12" si="8">C14</f>
        <v>2641193.9999999949</v>
      </c>
      <c r="D12" s="11">
        <f t="shared" si="8"/>
        <v>2211785.9999999991</v>
      </c>
      <c r="E12" s="11">
        <f t="shared" ref="E12" si="9">E14</f>
        <v>2244384.0000000098</v>
      </c>
      <c r="F12" s="7"/>
      <c r="G12" s="7"/>
      <c r="H12" s="7"/>
      <c r="I12" s="7"/>
      <c r="J12" s="7"/>
      <c r="K12" s="47"/>
      <c r="L12" s="47"/>
      <c r="M12" s="47"/>
      <c r="N12" s="47"/>
      <c r="O12" s="11">
        <f t="shared" ref="O12" si="10">SUM(O13:O14)</f>
        <v>7097364.0000000037</v>
      </c>
      <c r="Q12" s="8"/>
    </row>
    <row r="13" spans="1:18" x14ac:dyDescent="0.25">
      <c r="A13" s="5"/>
      <c r="B13" s="10" t="s">
        <v>17</v>
      </c>
      <c r="C13" s="11"/>
      <c r="D13" s="11"/>
      <c r="E13" s="11"/>
      <c r="F13" s="7"/>
      <c r="G13" s="7"/>
      <c r="H13" s="7"/>
      <c r="I13" s="44"/>
      <c r="J13" s="44"/>
      <c r="K13" s="47"/>
      <c r="L13" s="47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52">
        <f>[2]январь!$C$15</f>
        <v>2641193.9999999949</v>
      </c>
      <c r="D14" s="52">
        <f>[3]январь!$C$15</f>
        <v>2211785.9999999991</v>
      </c>
      <c r="E14" s="52">
        <f>[6]январь!$C$15</f>
        <v>2244384.0000000098</v>
      </c>
      <c r="F14" s="7"/>
      <c r="G14" s="7"/>
      <c r="H14" s="7"/>
      <c r="I14" s="7"/>
      <c r="J14" s="7"/>
      <c r="K14" s="47"/>
      <c r="L14" s="47"/>
      <c r="M14" s="40"/>
      <c r="N14" s="50"/>
      <c r="O14" s="11">
        <f>SUM(C14:N14)</f>
        <v>7097364.0000000037</v>
      </c>
    </row>
    <row r="15" spans="1:18" x14ac:dyDescent="0.25">
      <c r="A15" s="24" t="s">
        <v>54</v>
      </c>
      <c r="B15" s="10" t="s">
        <v>55</v>
      </c>
      <c r="C15" s="11">
        <f t="shared" ref="C15:D15" si="11">C17</f>
        <v>79059.999999999971</v>
      </c>
      <c r="D15" s="11">
        <f t="shared" si="11"/>
        <v>93799.999999999971</v>
      </c>
      <c r="E15" s="11">
        <f>E16</f>
        <v>101659.99999999999</v>
      </c>
      <c r="F15" s="7"/>
      <c r="G15" s="7"/>
      <c r="H15" s="7"/>
      <c r="I15" s="7"/>
      <c r="J15" s="7"/>
      <c r="K15" s="47"/>
      <c r="L15" s="47"/>
      <c r="M15" s="47"/>
      <c r="N15" s="47"/>
      <c r="O15" s="11">
        <f t="shared" ref="O15" si="12">SUM(O16:O17)</f>
        <v>274519.99999999994</v>
      </c>
      <c r="Q15" s="8"/>
    </row>
    <row r="16" spans="1:18" x14ac:dyDescent="0.25">
      <c r="A16" s="5"/>
      <c r="B16" s="10" t="s">
        <v>17</v>
      </c>
      <c r="C16" s="11"/>
      <c r="D16" s="11"/>
      <c r="E16" s="52">
        <f>[6]январь!$C$16</f>
        <v>101659.99999999999</v>
      </c>
      <c r="F16" s="7"/>
      <c r="G16" s="7"/>
      <c r="H16" s="7"/>
      <c r="I16" s="44"/>
      <c r="J16" s="44"/>
      <c r="K16" s="47"/>
      <c r="L16" s="47"/>
      <c r="M16" s="39"/>
      <c r="N16" s="39"/>
      <c r="O16" s="11">
        <f>SUM(C16:N16)</f>
        <v>101659.99999999999</v>
      </c>
    </row>
    <row r="17" spans="1:18" x14ac:dyDescent="0.25">
      <c r="A17" s="5"/>
      <c r="B17" s="10" t="s">
        <v>46</v>
      </c>
      <c r="C17" s="52">
        <f>[2]январь!$C$16</f>
        <v>79059.999999999971</v>
      </c>
      <c r="D17" s="52">
        <f>[3]январь!$C$16</f>
        <v>93799.999999999971</v>
      </c>
      <c r="E17" s="55"/>
      <c r="F17" s="7"/>
      <c r="G17" s="7"/>
      <c r="H17" s="7"/>
      <c r="I17" s="7"/>
      <c r="J17" s="7"/>
      <c r="K17" s="47"/>
      <c r="L17" s="47"/>
      <c r="M17" s="40"/>
      <c r="N17" s="50"/>
      <c r="O17" s="11">
        <f>SUM(C17:N17)</f>
        <v>172859.99999999994</v>
      </c>
    </row>
    <row r="18" spans="1:18" x14ac:dyDescent="0.25">
      <c r="A18" s="5"/>
      <c r="B18" s="10"/>
      <c r="C18" s="11"/>
      <c r="D18" s="11"/>
      <c r="E18" s="11"/>
      <c r="F18" s="44"/>
      <c r="G18" s="44"/>
      <c r="H18" s="44"/>
      <c r="I18" s="44"/>
      <c r="J18" s="44"/>
      <c r="K18" s="47"/>
      <c r="L18" s="47"/>
      <c r="M18" s="39"/>
      <c r="N18" s="39"/>
      <c r="O18" s="11"/>
    </row>
    <row r="19" spans="1:18" x14ac:dyDescent="0.25">
      <c r="A19" s="5" t="s">
        <v>21</v>
      </c>
      <c r="B19" s="6" t="s">
        <v>22</v>
      </c>
      <c r="C19" s="7">
        <f t="shared" ref="C19:D19" si="13">C20+C37</f>
        <v>5296009.5655172355</v>
      </c>
      <c r="D19" s="7">
        <f t="shared" si="13"/>
        <v>4673085.7999999989</v>
      </c>
      <c r="E19" s="7">
        <f t="shared" ref="E19" si="14">E20+E37</f>
        <v>4664181.6000000015</v>
      </c>
      <c r="F19" s="7"/>
      <c r="G19" s="7"/>
      <c r="H19" s="7"/>
      <c r="I19" s="7"/>
      <c r="J19" s="7"/>
      <c r="K19" s="47"/>
      <c r="L19" s="47"/>
      <c r="M19" s="47"/>
      <c r="N19" s="47"/>
      <c r="O19" s="7">
        <f t="shared" ref="O19" si="15">O20+O37</f>
        <v>14628116.965517236</v>
      </c>
      <c r="Q19" s="8"/>
      <c r="R19" s="8"/>
    </row>
    <row r="20" spans="1:18" s="2" customFormat="1" ht="31.5" x14ac:dyDescent="0.25">
      <c r="A20" s="5" t="s">
        <v>23</v>
      </c>
      <c r="B20" s="10" t="s">
        <v>24</v>
      </c>
      <c r="C20" s="40">
        <f>C21+C25+C28</f>
        <v>3497385</v>
      </c>
      <c r="D20" s="40">
        <f>D21+D25+D28</f>
        <v>3149949</v>
      </c>
      <c r="E20" s="40">
        <f>E21+E25+E28</f>
        <v>3161575</v>
      </c>
      <c r="F20" s="7"/>
      <c r="G20" s="7"/>
      <c r="H20" s="7"/>
      <c r="I20" s="7"/>
      <c r="J20" s="7"/>
      <c r="K20" s="47"/>
      <c r="L20" s="47"/>
      <c r="M20" s="47"/>
      <c r="N20" s="47"/>
      <c r="O20" s="7">
        <f t="shared" ref="O20" si="16">O21+O25</f>
        <v>9803749</v>
      </c>
      <c r="P20" s="21"/>
    </row>
    <row r="21" spans="1:18" s="2" customFormat="1" ht="31.5" x14ac:dyDescent="0.25">
      <c r="A21" s="12" t="s">
        <v>25</v>
      </c>
      <c r="B21" s="10" t="s">
        <v>26</v>
      </c>
      <c r="C21" s="40">
        <f t="shared" ref="C21:D21" si="17">SUM(C22:C24)</f>
        <v>1313348</v>
      </c>
      <c r="D21" s="40">
        <f t="shared" si="17"/>
        <v>1157621</v>
      </c>
      <c r="E21" s="40">
        <f t="shared" ref="E21" si="18">SUM(E22:E24)</f>
        <v>1219832</v>
      </c>
      <c r="F21" s="7"/>
      <c r="G21" s="7"/>
      <c r="H21" s="7"/>
      <c r="I21" s="7"/>
      <c r="J21" s="7"/>
      <c r="K21" s="47"/>
      <c r="L21" s="47"/>
      <c r="M21" s="47"/>
      <c r="N21" s="47"/>
      <c r="O21" s="7">
        <f t="shared" ref="O21" si="19">SUM(O22:O24)</f>
        <v>3690801</v>
      </c>
      <c r="Q21" s="8"/>
      <c r="R21" s="8"/>
    </row>
    <row r="22" spans="1:18" x14ac:dyDescent="0.25">
      <c r="A22" s="12"/>
      <c r="B22" s="10" t="s">
        <v>17</v>
      </c>
      <c r="C22" s="53">
        <f>[4]Лист1!$V$565+[2]январь!$C$71</f>
        <v>893926</v>
      </c>
      <c r="D22" s="53">
        <f>[3]январь!$C$71+[3]январь!$F$25</f>
        <v>763945</v>
      </c>
      <c r="E22" s="53">
        <f>[6]январь!$C$71+[6]январь!$F$25</f>
        <v>759815</v>
      </c>
      <c r="F22" s="46"/>
      <c r="G22" s="46"/>
      <c r="H22" s="46"/>
      <c r="I22" s="46"/>
      <c r="J22" s="46"/>
      <c r="K22" s="47"/>
      <c r="L22" s="47"/>
      <c r="M22" s="42"/>
      <c r="N22" s="50"/>
      <c r="O22" s="11">
        <f>SUM(C22:N22)</f>
        <v>2417686</v>
      </c>
      <c r="Q22" s="8"/>
      <c r="R22" s="8"/>
    </row>
    <row r="23" spans="1:18" x14ac:dyDescent="0.25">
      <c r="A23" s="12"/>
      <c r="B23" s="10" t="s">
        <v>18</v>
      </c>
      <c r="C23" s="53">
        <f>[4]Лист1!$V$566+[5]Лист1!$V$11</f>
        <v>419422</v>
      </c>
      <c r="D23" s="53">
        <f>[3]январь!$C$75+[3]январь!$G$25</f>
        <v>393676</v>
      </c>
      <c r="E23" s="53">
        <f>[6]январь!$C$75+[6]январь!$G$25</f>
        <v>460017</v>
      </c>
      <c r="F23" s="7"/>
      <c r="G23" s="7"/>
      <c r="H23" s="7"/>
      <c r="I23" s="7"/>
      <c r="J23" s="7"/>
      <c r="K23" s="47"/>
      <c r="L23" s="47"/>
      <c r="M23" s="40"/>
      <c r="N23" s="50"/>
      <c r="O23" s="11">
        <f>SUM(C23:N23)</f>
        <v>1273115</v>
      </c>
    </row>
    <row r="24" spans="1:18" x14ac:dyDescent="0.25">
      <c r="A24" s="12"/>
      <c r="B24" s="10" t="s">
        <v>46</v>
      </c>
      <c r="C24" s="38"/>
      <c r="D24" s="38"/>
      <c r="E24" s="38"/>
      <c r="F24" s="45"/>
      <c r="G24" s="45"/>
      <c r="H24" s="45"/>
      <c r="I24" s="45"/>
      <c r="J24" s="45"/>
      <c r="K24" s="49"/>
      <c r="L24" s="49"/>
      <c r="M24" s="38"/>
      <c r="N24" s="51"/>
      <c r="O24" s="11">
        <f>SUM(C24:N24)</f>
        <v>0</v>
      </c>
    </row>
    <row r="25" spans="1:18" ht="31.5" x14ac:dyDescent="0.25">
      <c r="A25" s="12" t="s">
        <v>27</v>
      </c>
      <c r="B25" s="10" t="s">
        <v>28</v>
      </c>
      <c r="C25" s="7">
        <f t="shared" ref="C25:D25" si="20">C26+C27</f>
        <v>2181600</v>
      </c>
      <c r="D25" s="7">
        <f t="shared" si="20"/>
        <v>1991267</v>
      </c>
      <c r="E25" s="7">
        <f t="shared" ref="E25" si="21">E26+E27</f>
        <v>1940081</v>
      </c>
      <c r="F25" s="7"/>
      <c r="G25" s="7"/>
      <c r="H25" s="7"/>
      <c r="I25" s="7"/>
      <c r="J25" s="7"/>
      <c r="K25" s="47"/>
      <c r="L25" s="47"/>
      <c r="M25" s="47"/>
      <c r="N25" s="47"/>
      <c r="O25" s="7">
        <f>O26+O27</f>
        <v>6112948</v>
      </c>
      <c r="Q25" s="8"/>
      <c r="R25" s="8"/>
    </row>
    <row r="26" spans="1:18" x14ac:dyDescent="0.25">
      <c r="A26" s="12"/>
      <c r="B26" s="10" t="s">
        <v>17</v>
      </c>
      <c r="C26" s="40">
        <f t="shared" ref="C26:D26" si="22">C32+C35</f>
        <v>1058101</v>
      </c>
      <c r="D26" s="40">
        <f t="shared" si="22"/>
        <v>1081137</v>
      </c>
      <c r="E26" s="40">
        <f t="shared" ref="E26" si="23">E32+E35</f>
        <v>1050867</v>
      </c>
      <c r="F26" s="7"/>
      <c r="G26" s="7"/>
      <c r="H26" s="7"/>
      <c r="I26" s="7"/>
      <c r="J26" s="7"/>
      <c r="K26" s="47"/>
      <c r="L26" s="47"/>
      <c r="M26" s="47"/>
      <c r="N26" s="47"/>
      <c r="O26" s="7">
        <f>SUM(C26:N26)</f>
        <v>3190105</v>
      </c>
      <c r="Q26" s="8"/>
      <c r="R26" s="8"/>
    </row>
    <row r="27" spans="1:18" x14ac:dyDescent="0.25">
      <c r="A27" s="12"/>
      <c r="B27" s="10" t="s">
        <v>18</v>
      </c>
      <c r="C27" s="7">
        <f t="shared" ref="C27:D27" si="24">C33+C36</f>
        <v>1123499</v>
      </c>
      <c r="D27" s="7">
        <f t="shared" si="24"/>
        <v>910130</v>
      </c>
      <c r="E27" s="7">
        <f t="shared" ref="E27" si="25">E33+E36</f>
        <v>889214</v>
      </c>
      <c r="F27" s="7"/>
      <c r="G27" s="7"/>
      <c r="H27" s="7"/>
      <c r="I27" s="7"/>
      <c r="J27" s="7"/>
      <c r="K27" s="47"/>
      <c r="L27" s="47"/>
      <c r="M27" s="47"/>
      <c r="N27" s="47"/>
      <c r="O27" s="7">
        <f>SUM(C27:N27)</f>
        <v>2922843</v>
      </c>
      <c r="Q27" s="8"/>
      <c r="R27" s="8"/>
    </row>
    <row r="28" spans="1:18" x14ac:dyDescent="0.25">
      <c r="A28" s="12" t="s">
        <v>40</v>
      </c>
      <c r="B28" s="10" t="s">
        <v>29</v>
      </c>
      <c r="C28" s="40">
        <f t="shared" ref="C28:D28" si="26">SUM(C29:C30)</f>
        <v>2437</v>
      </c>
      <c r="D28" s="40">
        <f t="shared" si="26"/>
        <v>1061</v>
      </c>
      <c r="E28" s="40">
        <f t="shared" ref="E28" si="27">SUM(E29:E30)</f>
        <v>1662</v>
      </c>
      <c r="F28" s="7"/>
      <c r="G28" s="7"/>
      <c r="H28" s="7"/>
      <c r="I28" s="7"/>
      <c r="J28" s="7"/>
      <c r="K28" s="47"/>
      <c r="L28" s="47"/>
      <c r="M28" s="47"/>
      <c r="N28" s="47"/>
      <c r="O28" s="7">
        <f>SUM(O29:O30)</f>
        <v>5160</v>
      </c>
    </row>
    <row r="29" spans="1:18" x14ac:dyDescent="0.25">
      <c r="A29" s="3"/>
      <c r="B29" s="10" t="s">
        <v>17</v>
      </c>
      <c r="C29" s="40"/>
      <c r="D29" s="40"/>
      <c r="E29" s="40"/>
      <c r="F29" s="7"/>
      <c r="G29" s="7"/>
      <c r="H29" s="7"/>
      <c r="I29" s="7"/>
      <c r="J29" s="7"/>
      <c r="K29" s="47"/>
      <c r="L29" s="47"/>
      <c r="M29" s="47"/>
      <c r="N29" s="47"/>
      <c r="O29" s="7">
        <f>SUM(C29:N29)</f>
        <v>0</v>
      </c>
    </row>
    <row r="30" spans="1:18" x14ac:dyDescent="0.25">
      <c r="A30" s="3"/>
      <c r="B30" s="10" t="s">
        <v>18</v>
      </c>
      <c r="C30" s="53">
        <f>[4]Лист1!$V$561+[4]Лист1!$V$563</f>
        <v>2437</v>
      </c>
      <c r="D30" s="53">
        <f>[3]январь!$C$63+[3]январь!$C$62</f>
        <v>1061</v>
      </c>
      <c r="E30" s="53">
        <f>[6]январь!$C$63+[6]январь!$C$62</f>
        <v>1662</v>
      </c>
      <c r="F30" s="7"/>
      <c r="G30" s="7"/>
      <c r="H30" s="7"/>
      <c r="I30" s="7"/>
      <c r="J30" s="7"/>
      <c r="K30" s="47"/>
      <c r="L30" s="47"/>
      <c r="M30" s="47"/>
      <c r="N30" s="47"/>
      <c r="O30" s="7">
        <f>SUM(C30:N30)</f>
        <v>5160</v>
      </c>
    </row>
    <row r="31" spans="1:18" ht="63" x14ac:dyDescent="0.25">
      <c r="A31" s="3" t="s">
        <v>41</v>
      </c>
      <c r="B31" s="13" t="s">
        <v>30</v>
      </c>
      <c r="C31" s="40">
        <f t="shared" ref="C31:D31" si="28">SUM(C32:C33)</f>
        <v>872214</v>
      </c>
      <c r="D31" s="40">
        <f t="shared" si="28"/>
        <v>921531</v>
      </c>
      <c r="E31" s="40">
        <f t="shared" ref="E31" si="29">SUM(E32:E33)</f>
        <v>921769</v>
      </c>
      <c r="F31" s="7"/>
      <c r="G31" s="7"/>
      <c r="H31" s="7"/>
      <c r="I31" s="7"/>
      <c r="J31" s="7"/>
      <c r="K31" s="47"/>
      <c r="L31" s="47"/>
      <c r="M31" s="47"/>
      <c r="N31" s="47"/>
      <c r="O31" s="11">
        <f t="shared" ref="O31" si="30">SUM(O32:O33)</f>
        <v>2715514</v>
      </c>
      <c r="Q31" s="8"/>
      <c r="R31" s="8"/>
    </row>
    <row r="32" spans="1:18" x14ac:dyDescent="0.25">
      <c r="A32" s="3"/>
      <c r="B32" s="10" t="s">
        <v>17</v>
      </c>
      <c r="C32" s="53">
        <f>[4]Лист1!$V$555</f>
        <v>384639</v>
      </c>
      <c r="D32" s="53">
        <f>[3]январь!$F$35</f>
        <v>413504</v>
      </c>
      <c r="E32" s="53">
        <f>[6]январь!$F$35</f>
        <v>410536</v>
      </c>
      <c r="F32" s="7"/>
      <c r="G32" s="7"/>
      <c r="H32" s="7"/>
      <c r="I32" s="7"/>
      <c r="J32" s="7"/>
      <c r="K32" s="47"/>
      <c r="L32" s="47"/>
      <c r="M32" s="40"/>
      <c r="N32" s="50"/>
      <c r="O32" s="11">
        <f>SUM(C32:N32)</f>
        <v>1208679</v>
      </c>
      <c r="Q32" s="8"/>
      <c r="R32" s="8"/>
    </row>
    <row r="33" spans="1:19" x14ac:dyDescent="0.25">
      <c r="A33" s="3"/>
      <c r="B33" s="10" t="s">
        <v>18</v>
      </c>
      <c r="C33" s="53">
        <f>[4]Лист1!$V$556</f>
        <v>487575</v>
      </c>
      <c r="D33" s="53">
        <f>[3]январь!$G$35</f>
        <v>508027</v>
      </c>
      <c r="E33" s="53">
        <f>[6]январь!$G$35</f>
        <v>511233</v>
      </c>
      <c r="F33" s="7"/>
      <c r="G33" s="7"/>
      <c r="H33" s="7"/>
      <c r="I33" s="7"/>
      <c r="J33" s="7"/>
      <c r="K33" s="47"/>
      <c r="L33" s="47"/>
      <c r="M33" s="40"/>
      <c r="N33" s="50"/>
      <c r="O33" s="11">
        <f>SUM(C33:N33)</f>
        <v>1506835</v>
      </c>
      <c r="Q33" s="8"/>
      <c r="R33" s="8"/>
    </row>
    <row r="34" spans="1:19" ht="63" x14ac:dyDescent="0.25">
      <c r="A34" s="3" t="s">
        <v>42</v>
      </c>
      <c r="B34" s="13" t="s">
        <v>31</v>
      </c>
      <c r="C34" s="40">
        <f t="shared" ref="C34:D34" si="31">SUM(C35:C36)</f>
        <v>1309386</v>
      </c>
      <c r="D34" s="40">
        <f t="shared" si="31"/>
        <v>1069736</v>
      </c>
      <c r="E34" s="40">
        <f t="shared" ref="E34" si="32">SUM(E35:E36)</f>
        <v>1018312</v>
      </c>
      <c r="F34" s="7"/>
      <c r="G34" s="7"/>
      <c r="H34" s="7"/>
      <c r="I34" s="7"/>
      <c r="J34" s="7"/>
      <c r="K34" s="47"/>
      <c r="L34" s="47"/>
      <c r="M34" s="47"/>
      <c r="N34" s="47"/>
      <c r="O34" s="11">
        <f>SUM(O35:O36)</f>
        <v>3397434</v>
      </c>
      <c r="Q34" s="8"/>
      <c r="R34" s="8"/>
    </row>
    <row r="35" spans="1:19" x14ac:dyDescent="0.25">
      <c r="A35" s="3"/>
      <c r="B35" s="10" t="s">
        <v>17</v>
      </c>
      <c r="C35" s="53">
        <f>[4]Лист1!$V$558</f>
        <v>673462</v>
      </c>
      <c r="D35" s="53">
        <f>[3]январь!$F$36</f>
        <v>667633</v>
      </c>
      <c r="E35" s="53">
        <f>[6]январь!$F$36</f>
        <v>640331</v>
      </c>
      <c r="F35" s="7"/>
      <c r="G35" s="7"/>
      <c r="H35" s="7"/>
      <c r="I35" s="7"/>
      <c r="J35" s="7"/>
      <c r="K35" s="47"/>
      <c r="L35" s="47"/>
      <c r="M35" s="40"/>
      <c r="N35" s="40"/>
      <c r="O35" s="11">
        <f>SUM(C35:N35)</f>
        <v>1981426</v>
      </c>
      <c r="Q35" s="8"/>
      <c r="R35" s="8"/>
    </row>
    <row r="36" spans="1:19" x14ac:dyDescent="0.25">
      <c r="A36" s="3"/>
      <c r="B36" s="10" t="s">
        <v>18</v>
      </c>
      <c r="C36" s="53">
        <f>[4]Лист1!$V$559</f>
        <v>635924</v>
      </c>
      <c r="D36" s="53">
        <f>[3]январь!$G$36</f>
        <v>402103</v>
      </c>
      <c r="E36" s="53">
        <f>[6]январь!$G$36</f>
        <v>377981</v>
      </c>
      <c r="F36" s="7"/>
      <c r="G36" s="7"/>
      <c r="H36" s="7"/>
      <c r="I36" s="7"/>
      <c r="J36" s="7"/>
      <c r="K36" s="47"/>
      <c r="L36" s="47"/>
      <c r="M36" s="40"/>
      <c r="N36" s="40"/>
      <c r="O36" s="11">
        <f>SUM(C36:N36)</f>
        <v>1416008</v>
      </c>
      <c r="Q36" s="8"/>
      <c r="R36" s="8"/>
    </row>
    <row r="37" spans="1:19" x14ac:dyDescent="0.25">
      <c r="A37" s="5" t="s">
        <v>32</v>
      </c>
      <c r="B37" s="10" t="s">
        <v>33</v>
      </c>
      <c r="C37" s="53">
        <f>[2]январь!$C$66+[2]январь!$C$69</f>
        <v>1798624.5655172358</v>
      </c>
      <c r="D37" s="53">
        <f>[3]январь!$C$66+[3]январь!$C$69</f>
        <v>1523136.7999999986</v>
      </c>
      <c r="E37" s="53">
        <f>[6]январь!$C$66+[6]январь!$C$69</f>
        <v>1502606.600000001</v>
      </c>
      <c r="F37" s="7"/>
      <c r="G37" s="7"/>
      <c r="H37" s="7"/>
      <c r="I37" s="7"/>
      <c r="J37" s="7"/>
      <c r="K37" s="47"/>
      <c r="L37" s="47"/>
      <c r="M37" s="40"/>
      <c r="N37" s="50"/>
      <c r="O37" s="11">
        <f>SUM(C37:N37)</f>
        <v>4824367.9655172359</v>
      </c>
    </row>
    <row r="38" spans="1:19" ht="31.5" x14ac:dyDescent="0.25">
      <c r="A38" s="5"/>
      <c r="B38" s="6" t="s">
        <v>34</v>
      </c>
      <c r="C38" s="40">
        <f t="shared" ref="C38:D38" si="33">C6-C19</f>
        <v>269036.43448275886</v>
      </c>
      <c r="D38" s="40">
        <f t="shared" si="33"/>
        <v>176356.19999999646</v>
      </c>
      <c r="E38" s="40">
        <f t="shared" ref="E38" si="34">E6-E19</f>
        <v>251470.40000000782</v>
      </c>
      <c r="F38" s="7"/>
      <c r="G38" s="7"/>
      <c r="H38" s="7"/>
      <c r="I38" s="7"/>
      <c r="J38" s="7"/>
      <c r="K38" s="47"/>
      <c r="L38" s="47"/>
      <c r="M38" s="47"/>
      <c r="N38" s="47"/>
      <c r="O38" s="7">
        <f>O6-O19</f>
        <v>427503.03448276408</v>
      </c>
      <c r="Q38" s="8"/>
      <c r="R38" s="8"/>
      <c r="S38" s="8"/>
    </row>
    <row r="39" spans="1:19" x14ac:dyDescent="0.25">
      <c r="A39" s="14"/>
      <c r="B39" s="15" t="s">
        <v>35</v>
      </c>
      <c r="C39" s="41">
        <f t="shared" ref="C39:D39" si="35">C38/C5</f>
        <v>4.8343973164419331E-2</v>
      </c>
      <c r="D39" s="41">
        <f t="shared" si="35"/>
        <v>3.636628709034908E-2</v>
      </c>
      <c r="E39" s="41">
        <f t="shared" ref="E39" si="36">E38/E5</f>
        <v>5.1157079467791321E-2</v>
      </c>
      <c r="F39" s="37"/>
      <c r="G39" s="37"/>
      <c r="H39" s="37"/>
      <c r="I39" s="37"/>
      <c r="J39" s="37"/>
      <c r="K39" s="48"/>
      <c r="L39" s="48"/>
      <c r="M39" s="48"/>
      <c r="N39" s="48"/>
      <c r="O39" s="16"/>
    </row>
    <row r="40" spans="1:19" x14ac:dyDescent="0.25">
      <c r="A40" s="17"/>
      <c r="B40" s="18"/>
      <c r="C40" s="54"/>
      <c r="D40" s="19"/>
      <c r="E40" s="19"/>
      <c r="F40" s="19"/>
      <c r="G40" s="19"/>
    </row>
    <row r="41" spans="1:19" x14ac:dyDescent="0.25">
      <c r="C41" s="8"/>
      <c r="D41" s="8"/>
      <c r="E41" s="8"/>
      <c r="G41" s="8"/>
    </row>
    <row r="42" spans="1:19" x14ac:dyDescent="0.25">
      <c r="D42" s="8"/>
      <c r="E42" s="8"/>
    </row>
    <row r="43" spans="1:19" x14ac:dyDescent="0.25">
      <c r="C43" s="8"/>
      <c r="M43" s="8"/>
    </row>
  </sheetData>
  <pageMargins left="0" right="0" top="0.35433070866141736" bottom="0.15748031496062992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2021-02-20T02:20:31Z</cp:lastPrinted>
  <dcterms:created xsi:type="dcterms:W3CDTF">2014-06-20T07:55:12Z</dcterms:created>
  <dcterms:modified xsi:type="dcterms:W3CDTF">2021-04-09T03:26:48Z</dcterms:modified>
</cp:coreProperties>
</file>