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17" sheetId="1" state="visible" r:id="rId1"/>
  </sheets>
</workbook>
</file>

<file path=xl/sharedStrings.xml><?xml version="1.0" encoding="utf-8"?>
<sst xmlns="http://schemas.openxmlformats.org/spreadsheetml/2006/main" count="57" uniqueCount="57">
  <si>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</si>
  <si>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</si>
  <si>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</si>
  <si>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</si>
  <si>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</si>
  <si>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</si>
  <si>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</si>
  <si>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</si>
  <si>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</si>
  <si>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</si>
  <si>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</si>
  <si>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</si>
  <si>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</si>
  <si>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</si>
  <si>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</si>
  <si>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</si>
  <si>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</si>
  <si>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</si>
  <si>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</si>
  <si>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</si>
  <si>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</si>
  <si>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</si>
  <si>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</si>
  <si>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</si>
  <si>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</si>
  <si>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</si>
  <si>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</si>
  <si>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</si>
  <si>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</si>
  <si>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P, кВт</t>
  </si>
  <si>
    <t xml:space="preserve">Итого за сутки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</si>
  <si>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</si>
  <si>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</si>
  <si>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</si>
  <si>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</si>
  <si>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</si>
  <si>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РП 256 яч. №25 в сторону ТП-14 1секции/6кВ</t>
  </si>
  <si>
    <t xml:space="preserve">РП 256 яч. №10 в сторону ТП-14 2секции/6кВ</t>
  </si>
  <si>
    <t xml:space="preserve">РП 256 яч. №13 в сторону ТП-120 1секции/6кВ</t>
  </si>
  <si>
    <t xml:space="preserve">РП 256 яч. №14 в сторону ТП-120 2секции/6кВ</t>
  </si>
  <si>
    <t xml:space="preserve">РП 256 яч. №23 в сторону ТП-2048 1секции/6кВ</t>
  </si>
  <si>
    <t xml:space="preserve">РП 256 яч. №24 в сторону ТП-2048 2секции/6кВ</t>
  </si>
  <si>
    <t xml:space="preserve">РП 256 яч. №27 в сторону ТП-2025 1секции/6кВ</t>
  </si>
  <si>
    <t xml:space="preserve">РП 256 яч. №26 в сторону ТП-2025 2секции/6кВ</t>
  </si>
  <si>
    <t xml:space="preserve">РП 256 яч. №11 в сторону ТП-2041 1секции/6кВ</t>
  </si>
  <si>
    <t xml:space="preserve">РП 256 яч. №12 в сторону ТП-2041 2секции/6кВ</t>
  </si>
  <si>
    <t xml:space="preserve">РП 256 яч. №22 в сторону ТП-2050 2секции/6кВ</t>
  </si>
  <si>
    <t xml:space="preserve">РП 256 яч. №15 в сторону ТП-2050 1секции/6кВ</t>
  </si>
  <si>
    <t xml:space="preserve">РТП-217, 1секция/10кВ</t>
  </si>
  <si>
    <t xml:space="preserve">РТП-217, 2секция/10кВ</t>
  </si>
  <si>
    <t xml:space="preserve">РП 256 яч. №9 в сторону 1Т/6кВ</t>
  </si>
  <si>
    <t xml:space="preserve">РП 256 яч. №16 в сторону 2Т/6кВ</t>
  </si>
  <si>
    <t xml:space="preserve"> ООО "Финарт"</t>
  </si>
  <si>
    <t xml:space="preserve">ООО "Финарт", г. Красноярск, ул. Капитанская, 14, помещение 348, офис 1-07.</t>
  </si>
  <si>
    <t xml:space="preserve">РП 256 яч. №29 в сторону ТП-2012 3секции/6кВ</t>
  </si>
  <si>
    <t xml:space="preserve">Итого за сутки, кВтхч</t>
  </si>
  <si>
    <t xml:space="preserve">20 июня 2022г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</si>
</sst>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mmmm\ yyyy;@"/>
    <numFmt numFmtId="167" formatCode="dd/mm/yy;@"/>
    <numFmt numFmtId="178" formatCode="0.000"/>
  </numFmts>
  <fonts count="38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sz val="8.000000"/>
    </font>
    <font>
      <name val="Arial"/>
      <b/>
      <sz val="8.000000"/>
    </font>
    <font>
      <name val="Arial"/>
      <color indexed="64"/>
      <sz val="10.000000"/>
    </font>
    <font>
      <name val="Arial"/>
      <color theme="1" tint="0"/>
      <sz val="10.000000"/>
    </font>
    <font>
      <name val="Arial"/>
      <color indexed="64"/>
      <sz val="10.000000"/>
    </font>
  </fonts>
  <fills count="43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  <fill>
      <patternFill patternType="solid">
        <fgColor theme="9" tint="0.79998199999999997"/>
        <bgColor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43">
      <alignment horizontal="general" shrinkToFit="0" vertical="bottom" wrapText="0"/>
    </xf>
    <xf fontId="1" fillId="0" borderId="0" numFmtId="41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44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167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0" borderId="18" numFmtId="167" xfId="0" applyNumberFormat="1" applyFont="1" applyFill="0" applyBorder="1" applyAlignment="1">
      <alignment horizontal="left" shrinkToFit="0" vertical="top" wrapText="0"/>
    </xf>
    <xf fontId="0" fillId="41" borderId="16" numFmtId="0" xfId="0" applyNumberFormat="0" applyFont="1" applyFill="1" applyBorder="1" applyAlignment="1">
      <alignment horizontal="left" shrinkToFit="0" vertical="center" wrapText="1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9" numFmtId="0" xfId="0" applyNumberFormat="0" applyFont="1" applyFill="0" applyBorder="1" applyAlignment="0">
      <alignment horizontal="general" shrinkToFit="0" vertical="bottom" wrapText="0"/>
    </xf>
    <xf fontId="0" fillId="0" borderId="19" numFmtId="167" xfId="0" applyNumberFormat="1" applyFont="1" applyFill="0" applyBorder="1" applyAlignment="1">
      <alignment horizontal="left" shrinkToFit="0" vertical="top" wrapText="0"/>
    </xf>
    <xf fontId="0" fillId="0" borderId="19" numFmtId="0" xfId="0" applyNumberFormat="0" applyFont="1" applyFill="0" applyBorder="1" applyAlignment="1">
      <alignment horizontal="left" shrinkToFit="0" vertical="center" wrapText="0"/>
    </xf>
    <xf fontId="33" fillId="0" borderId="0" numFmtId="0" xfId="0" applyNumberFormat="0" applyFont="1" applyFill="0" applyBorder="0" applyAlignment="1">
      <alignment horizontal="general" shrinkToFit="0" vertical="bottom" wrapText="0"/>
    </xf>
    <xf fontId="34" fillId="0" borderId="0" numFmtId="0" xfId="0" applyNumberFormat="0" applyFont="1" applyFill="0" applyBorder="0" applyAlignment="0">
      <alignment horizontal="general" shrinkToFit="0" vertical="bottom" wrapText="0"/>
    </xf>
    <xf fontId="35" fillId="0" borderId="16" numFmtId="0" xfId="0" applyNumberFormat="0" applyFont="1" applyFill="1" applyBorder="1" applyAlignment="1">
      <alignment horizontal="left" shrinkToFit="0" vertical="center" wrapText="0"/>
    </xf>
    <xf fontId="35" fillId="0" borderId="16" numFmtId="2" xfId="0" applyNumberFormat="1" applyFont="1" applyFill="1" applyBorder="1" applyAlignment="1">
      <alignment horizontal="left" shrinkToFit="0" vertical="center" wrapText="0"/>
    </xf>
    <xf fontId="35" fillId="0" borderId="16" numFmtId="178" xfId="0" applyNumberFormat="1" applyFont="1" applyFill="1" applyBorder="1" applyAlignment="1">
      <alignment horizontal="left" shrinkToFit="0" vertical="center" wrapText="0"/>
    </xf>
    <xf fontId="36" fillId="0" borderId="16" numFmtId="0" xfId="0" applyNumberFormat="0" applyFont="1" applyFill="1" applyBorder="1" applyAlignment="1">
      <alignment horizontal="left" shrinkToFit="0" vertical="center" wrapText="0"/>
    </xf>
    <xf fontId="0" fillId="0" borderId="16" numFmtId="0" xfId="0" applyNumberFormat="0" applyFont="1" applyFill="1" applyBorder="1" applyAlignment="1">
      <alignment horizontal="left" shrinkToFit="0" vertical="center" wrapText="0"/>
    </xf>
    <xf fontId="0" fillId="0" borderId="17" numFmtId="49" xfId="0" applyNumberFormat="1" applyFont="1" applyFill="0" applyBorder="1" applyAlignment="1">
      <alignment horizontal="general" shrinkToFit="0" vertical="top" wrapText="1"/>
    </xf>
    <xf fontId="0" fillId="0" borderId="20" numFmtId="49" xfId="0" applyNumberFormat="1" applyFont="1" applyFill="0" applyBorder="1" applyAlignment="1">
      <alignment horizontal="general" shrinkToFit="0" vertical="top" wrapText="1"/>
    </xf>
    <xf fontId="0" fillId="0" borderId="18" numFmtId="49" xfId="0" applyNumberFormat="1" applyFont="1" applyFill="0" applyBorder="1" applyAlignment="1">
      <alignment horizontal="general" shrinkToFit="0" vertical="top" wrapText="1"/>
    </xf>
    <xf fontId="0" fillId="0" borderId="17" numFmtId="0" xfId="0" applyNumberFormat="0" applyFont="1" applyFill="0" applyBorder="1" applyAlignment="1">
      <alignment horizontal="general" shrinkToFit="0" vertical="top" wrapText="1"/>
    </xf>
    <xf fontId="0" fillId="0" borderId="20" numFmtId="0" xfId="0" applyNumberFormat="0" applyFont="0" applyFill="0" applyBorder="1" applyAlignment="1">
      <alignment horizontal="general" shrinkToFit="0" vertical="top" wrapText="1"/>
    </xf>
    <xf fontId="0" fillId="0" borderId="18" numFmtId="0" xfId="0" applyNumberFormat="0" applyFont="0" applyFill="0" applyBorder="1" applyAlignment="1">
      <alignment horizontal="general" shrinkToFit="0" vertical="top" wrapText="1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3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37" fillId="42" borderId="21" numFmtId="0" xfId="0" applyNumberFormat="0" applyFont="1" applyFill="1" applyBorder="1" applyAlignment="1">
      <alignment horizontal="left" shrinkToFit="0" vertical="center" wrapText="0"/>
    </xf>
    <xf fontId="35" fillId="42" borderId="16" numFmtId="0" xfId="0" applyNumberFormat="0" applyFont="1" applyFill="1" applyBorder="1" applyAlignment="1">
      <alignment horizontal="left" shrinkToFit="0" vertical="center" wrapText="0"/>
    </xf>
    <xf fontId="36" fillId="42" borderId="16" numFmtId="0" xfId="0" applyNumberFormat="1" applyFont="1" applyFill="1" applyBorder="1" applyAlignment="1">
      <alignment horizontal="left" shrinkToFit="0" vertical="center" wrapText="0"/>
    </xf>
    <xf fontId="36" fillId="42" borderId="16" numFmtId="0" xfId="0" applyNumberFormat="1" applyFont="1" applyFill="1" applyBorder="1" applyAlignment="1">
      <alignment horizontal="left" shrinkToFit="0" vertical="top" wrapText="0"/>
    </xf>
    <xf fontId="36" fillId="42" borderId="16" numFmtId="0" xfId="0" applyNumberFormat="0" applyFont="1" applyFill="1" applyBorder="1" applyAlignment="1">
      <alignment horizontal="left" shrinkToFit="0" vertical="center" wrapText="0"/>
    </xf>
    <xf fontId="36" fillId="42" borderId="16" numFmtId="0" xfId="0" applyNumberFormat="0" applyFont="1" applyFill="1" applyBorder="1" applyAlignment="1">
      <alignment horizontal="left" shrinkToFit="0" vertical="top" wrapText="0"/>
    </xf>
  </cellXfs>
  <cellStyles count="61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topLeftCell="A7" workbookViewId="0">
      <pane ySplit="1" topLeftCell="A17" activePane="bottomLeft" state="frozen"/>
      <selection activeCell="A7" sqref="A7"/>
      <selection pane="bottomLeft" activeCell="G34" sqref="G34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22" t="s">
        <v>31</v>
      </c>
      <c r="B1" s="22"/>
      <c r="C1" s="22"/>
      <c r="D1" s="22"/>
      <c r="E1" s="22"/>
      <c r="N1" s="2" t="s">
        <v>35</v>
      </c>
      <c r="AB1" s="11"/>
    </row>
    <row r="2" ht="15">
      <c r="A2" s="22" t="s">
        <v>32</v>
      </c>
      <c r="B2" s="22"/>
      <c r="C2" s="22"/>
      <c r="D2" s="22"/>
      <c r="M2" s="35">
        <v>44911</v>
      </c>
      <c r="N2" s="35"/>
      <c r="O2" s="35"/>
      <c r="AB2" s="11"/>
    </row>
    <row r="3" ht="15">
      <c r="A3" s="36" t="s">
        <v>33</v>
      </c>
      <c r="B3" s="37"/>
      <c r="C3" s="37"/>
      <c r="D3" s="37"/>
      <c r="N3" s="2" t="s">
        <v>52</v>
      </c>
    </row>
    <row r="4" ht="12.75" customHeight="1">
      <c r="A4" s="36" t="s">
        <v>53</v>
      </c>
      <c r="B4" s="37"/>
      <c r="C4" s="37"/>
      <c r="D4" s="37"/>
      <c r="E4" s="37"/>
      <c r="F4" s="37"/>
      <c r="N4" s="3" t="s">
        <v>0</v>
      </c>
    </row>
    <row r="5" ht="12.75" customHeight="1">
      <c r="A5" s="23" t="s">
        <v>56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2" t="s">
        <v>30</v>
      </c>
    </row>
    <row r="8" ht="12.75">
      <c r="A8" s="10">
        <v>44913</v>
      </c>
      <c r="B8" s="29" t="s">
        <v>54</v>
      </c>
      <c r="C8" s="10" t="s">
        <v>28</v>
      </c>
      <c r="D8" s="24">
        <v>6.3200000000000003</v>
      </c>
      <c r="E8" s="24">
        <v>6.3200000000000003</v>
      </c>
      <c r="F8" s="24">
        <v>6.3200000000000003</v>
      </c>
      <c r="G8" s="24">
        <v>6.3200000000000003</v>
      </c>
      <c r="H8" s="24">
        <v>6.3200000000000003</v>
      </c>
      <c r="I8" s="24">
        <v>6.3200000000000003</v>
      </c>
      <c r="J8" s="24">
        <v>6.3200000000000003</v>
      </c>
      <c r="K8" s="24">
        <v>6.3200000000000003</v>
      </c>
      <c r="L8" s="24">
        <v>6.3200000000000003</v>
      </c>
      <c r="M8" s="24">
        <v>6.3200000000000003</v>
      </c>
      <c r="N8" s="24">
        <v>6.3200000000000003</v>
      </c>
      <c r="O8" s="24">
        <v>6.3200000000000003</v>
      </c>
      <c r="P8" s="24">
        <v>6.3200000000000003</v>
      </c>
      <c r="Q8" s="24">
        <v>6.3200000000000003</v>
      </c>
      <c r="R8" s="24">
        <v>6.3200000000000003</v>
      </c>
      <c r="S8" s="24">
        <v>6.3200000000000003</v>
      </c>
      <c r="T8" s="24">
        <v>6.3200000000000003</v>
      </c>
      <c r="U8" s="24">
        <v>6.3200000000000003</v>
      </c>
      <c r="V8" s="24">
        <v>6.3200000000000003</v>
      </c>
      <c r="W8" s="24">
        <v>6.3200000000000003</v>
      </c>
      <c r="X8" s="24">
        <v>6.3200000000000003</v>
      </c>
      <c r="Y8" s="24">
        <v>6.3200000000000003</v>
      </c>
      <c r="Z8" s="24">
        <v>6.3200000000000003</v>
      </c>
      <c r="AA8" s="24">
        <v>6.3200000000000003</v>
      </c>
      <c r="AB8" s="13"/>
    </row>
    <row r="9" ht="15" customHeight="1">
      <c r="A9" s="10"/>
      <c r="B9" s="30"/>
      <c r="C9" s="10" t="s">
        <v>34</v>
      </c>
      <c r="D9" s="25">
        <f>D10/D8/1.73</f>
        <v>8.1327284700373159</v>
      </c>
      <c r="E9" s="25">
        <f t="shared" ref="E9:AA9" si="0">E10/E8/1.73</f>
        <v>8.9888051510938762</v>
      </c>
      <c r="F9" s="25">
        <f t="shared" si="0"/>
        <v>9.811955805955952</v>
      </c>
      <c r="G9" s="25">
        <f t="shared" si="0"/>
        <v>9.7131777273725017</v>
      </c>
      <c r="H9" s="25">
        <f t="shared" si="0"/>
        <v>12.017999560986317</v>
      </c>
      <c r="I9" s="25">
        <f t="shared" si="0"/>
        <v>13.005780346820808</v>
      </c>
      <c r="J9" s="25">
        <f t="shared" si="0"/>
        <v>12.380185849125631</v>
      </c>
      <c r="K9" s="25">
        <f t="shared" si="0"/>
        <v>12.709446111070463</v>
      </c>
      <c r="L9" s="25">
        <f t="shared" si="0"/>
        <v>12.215555718153215</v>
      </c>
      <c r="M9" s="25">
        <f t="shared" si="0"/>
        <v>12.083851613375282</v>
      </c>
      <c r="N9" s="25">
        <f t="shared" si="0"/>
        <v>12.80822418965391</v>
      </c>
      <c r="O9" s="25">
        <f t="shared" si="0"/>
        <v>12.676520084875978</v>
      </c>
      <c r="P9" s="25">
        <f t="shared" si="0"/>
        <v>13.400892661154606</v>
      </c>
      <c r="Q9" s="25">
        <f t="shared" si="0"/>
        <v>13.631374844515985</v>
      </c>
      <c r="R9" s="25">
        <f t="shared" si="0"/>
        <v>12.676520084875978</v>
      </c>
      <c r="S9" s="25">
        <f t="shared" si="0"/>
        <v>12.380185849125631</v>
      </c>
      <c r="T9" s="25">
        <f t="shared" si="0"/>
        <v>11.524109168069073</v>
      </c>
      <c r="U9" s="25">
        <f t="shared" si="0"/>
        <v>11.030218775151825</v>
      </c>
      <c r="V9" s="25">
        <f t="shared" si="0"/>
        <v>9.811955805955952</v>
      </c>
      <c r="W9" s="25">
        <f t="shared" si="0"/>
        <v>8.9229530987049088</v>
      </c>
      <c r="X9" s="25">
        <f t="shared" si="0"/>
        <v>8.3302846272042146</v>
      </c>
      <c r="Y9" s="25">
        <f t="shared" si="0"/>
        <v>8.0668764176483503</v>
      </c>
      <c r="Z9" s="25">
        <f t="shared" si="0"/>
        <v>7.9680983390649009</v>
      </c>
      <c r="AA9" s="25">
        <f t="shared" si="0"/>
        <v>7.9351723128704172</v>
      </c>
      <c r="AB9" s="13"/>
    </row>
    <row r="10" ht="12.75" customHeight="1">
      <c r="A10" s="5"/>
      <c r="B10" s="31"/>
      <c r="C10" s="10" t="s">
        <v>29</v>
      </c>
      <c r="D10" s="38">
        <v>88.920000000000002</v>
      </c>
      <c r="E10" s="38">
        <v>98.280000000000001</v>
      </c>
      <c r="F10" s="38">
        <v>107.28</v>
      </c>
      <c r="G10" s="38">
        <v>106.19999999999999</v>
      </c>
      <c r="H10" s="38">
        <v>131.40000000000001</v>
      </c>
      <c r="I10" s="38">
        <v>142.19999999999999</v>
      </c>
      <c r="J10" s="38">
        <v>135.36000000000001</v>
      </c>
      <c r="K10" s="38">
        <v>138.96000000000001</v>
      </c>
      <c r="L10" s="38">
        <v>133.56</v>
      </c>
      <c r="M10" s="38">
        <v>132.12</v>
      </c>
      <c r="N10" s="38">
        <v>140.03999999999999</v>
      </c>
      <c r="O10" s="38">
        <v>138.59999999999999</v>
      </c>
      <c r="P10" s="38">
        <v>146.52000000000001</v>
      </c>
      <c r="Q10" s="38">
        <v>149.03999999999999</v>
      </c>
      <c r="R10" s="38">
        <v>138.59999999999999</v>
      </c>
      <c r="S10" s="38">
        <v>135.36000000000001</v>
      </c>
      <c r="T10" s="38">
        <v>126.00000000000001</v>
      </c>
      <c r="U10" s="38">
        <v>120.60000000000001</v>
      </c>
      <c r="V10" s="38">
        <v>107.28</v>
      </c>
      <c r="W10" s="38">
        <v>97.560000000000002</v>
      </c>
      <c r="X10" s="38">
        <v>91.079999999999998</v>
      </c>
      <c r="Y10" s="38">
        <v>88.200000000000003</v>
      </c>
      <c r="Z10" s="38">
        <v>87.120000000000005</v>
      </c>
      <c r="AA10" s="38">
        <v>86.760000000000005</v>
      </c>
      <c r="AB10" s="13">
        <f>AA10+Z10+Y10+X10+W10+V10+U10+T10+S10+R10+Q10+P10+O10+N10+M10+L10+K10+J10+I10+H10+G10+F10+E10+D10</f>
        <v>2867.04</v>
      </c>
    </row>
    <row r="11" s="8" customFormat="1" ht="14.1" customHeight="1">
      <c r="A11" s="10">
        <v>44913</v>
      </c>
      <c r="B11" s="29" t="s">
        <v>46</v>
      </c>
      <c r="C11" s="10" t="s">
        <v>28</v>
      </c>
      <c r="D11" s="24">
        <v>6.3200000000000003</v>
      </c>
      <c r="E11" s="24">
        <v>6.3200000000000003</v>
      </c>
      <c r="F11" s="24">
        <v>6.3200000000000003</v>
      </c>
      <c r="G11" s="24">
        <v>6.3200000000000003</v>
      </c>
      <c r="H11" s="24">
        <v>6.3200000000000003</v>
      </c>
      <c r="I11" s="24">
        <v>6.3200000000000003</v>
      </c>
      <c r="J11" s="24">
        <v>6.3200000000000003</v>
      </c>
      <c r="K11" s="24">
        <v>6.3200000000000003</v>
      </c>
      <c r="L11" s="24">
        <v>6.3200000000000003</v>
      </c>
      <c r="M11" s="24">
        <v>6.3200000000000003</v>
      </c>
      <c r="N11" s="24">
        <v>6.3200000000000003</v>
      </c>
      <c r="O11" s="24">
        <v>6.3200000000000003</v>
      </c>
      <c r="P11" s="24">
        <v>6.3200000000000003</v>
      </c>
      <c r="Q11" s="24">
        <v>6.3200000000000003</v>
      </c>
      <c r="R11" s="24">
        <v>6.3200000000000003</v>
      </c>
      <c r="S11" s="24">
        <v>6.3200000000000003</v>
      </c>
      <c r="T11" s="24">
        <v>6.3200000000000003</v>
      </c>
      <c r="U11" s="24">
        <v>6.3200000000000003</v>
      </c>
      <c r="V11" s="24">
        <v>6.3200000000000003</v>
      </c>
      <c r="W11" s="24">
        <v>6.3200000000000003</v>
      </c>
      <c r="X11" s="24">
        <v>6.3200000000000003</v>
      </c>
      <c r="Y11" s="24">
        <v>6.3200000000000003</v>
      </c>
      <c r="Z11" s="24">
        <v>6.3200000000000003</v>
      </c>
      <c r="AA11" s="24">
        <v>6.3200000000000003</v>
      </c>
      <c r="AB11" s="13"/>
    </row>
    <row r="12" s="8" customFormat="1" ht="14.1" customHeight="1">
      <c r="A12" s="10"/>
      <c r="B12" s="30"/>
      <c r="C12" s="10" t="s">
        <v>34</v>
      </c>
      <c r="D12" s="26">
        <f>(D13/D11)/1.73</f>
        <v>11.721665325235969</v>
      </c>
      <c r="E12" s="26">
        <f t="shared" ref="E12:Z12" si="1">(E13/E11)/1.73</f>
        <v>12.14970366576425</v>
      </c>
      <c r="F12" s="26">
        <f t="shared" si="1"/>
        <v>14.619155630350479</v>
      </c>
      <c r="G12" s="26">
        <f t="shared" si="1"/>
        <v>17.549571961659471</v>
      </c>
      <c r="H12" s="26">
        <f t="shared" si="1"/>
        <v>16.726421306797395</v>
      </c>
      <c r="I12" s="26">
        <f t="shared" si="1"/>
        <v>17.384941830687058</v>
      </c>
      <c r="J12" s="26">
        <f t="shared" si="1"/>
        <v>19.294651349967072</v>
      </c>
      <c r="K12" s="26">
        <f t="shared" si="1"/>
        <v>20.249506109607083</v>
      </c>
      <c r="L12" s="26">
        <f t="shared" si="1"/>
        <v>19.887319821467766</v>
      </c>
      <c r="M12" s="26">
        <f t="shared" si="1"/>
        <v>20.183654057218117</v>
      </c>
      <c r="N12" s="26">
        <f t="shared" si="1"/>
        <v>19.426355454745003</v>
      </c>
      <c r="O12" s="26">
        <f t="shared" si="1"/>
        <v>19.294651349967072</v>
      </c>
      <c r="P12" s="26">
        <f t="shared" si="1"/>
        <v>20.677544450135361</v>
      </c>
      <c r="Q12" s="26">
        <f t="shared" si="1"/>
        <v>22.81773615277676</v>
      </c>
      <c r="R12" s="26">
        <f t="shared" si="1"/>
        <v>23.871368991000217</v>
      </c>
      <c r="S12" s="26">
        <f t="shared" si="1"/>
        <v>23.772590912416767</v>
      </c>
      <c r="T12" s="26">
        <f t="shared" si="1"/>
        <v>23.179922440916076</v>
      </c>
      <c r="U12" s="26">
        <f t="shared" si="1"/>
        <v>21.632399209775368</v>
      </c>
      <c r="V12" s="26">
        <f t="shared" si="1"/>
        <v>19.261725323772591</v>
      </c>
      <c r="W12" s="26">
        <f t="shared" si="1"/>
        <v>17.220311699714642</v>
      </c>
      <c r="X12" s="26">
        <f t="shared" si="1"/>
        <v>14.981341918489791</v>
      </c>
      <c r="Y12" s="26">
        <f t="shared" si="1"/>
        <v>13.631374844515985</v>
      </c>
      <c r="Z12" s="26">
        <f t="shared" si="1"/>
        <v>12.544815980098045</v>
      </c>
      <c r="AA12" s="26">
        <f>(AA13/AA11)/1.73</f>
        <v>12.248481744347696</v>
      </c>
      <c r="AB12" s="13"/>
    </row>
    <row r="13" ht="14.1" customHeight="1">
      <c r="A13" s="5"/>
      <c r="B13" s="31"/>
      <c r="C13" s="10" t="s">
        <v>29</v>
      </c>
      <c r="D13" s="39">
        <v>128.16</v>
      </c>
      <c r="E13" s="39">
        <v>132.84</v>
      </c>
      <c r="F13" s="39">
        <v>159.84</v>
      </c>
      <c r="G13" s="39">
        <v>191.88</v>
      </c>
      <c r="H13" s="39">
        <v>182.88</v>
      </c>
      <c r="I13" s="39">
        <v>190.08000000000001</v>
      </c>
      <c r="J13" s="39">
        <v>210.96000000000001</v>
      </c>
      <c r="K13" s="39">
        <v>221.40000000000001</v>
      </c>
      <c r="L13" s="39">
        <v>217.44</v>
      </c>
      <c r="M13" s="39">
        <v>220.68000000000001</v>
      </c>
      <c r="N13" s="39">
        <v>212.39999999999998</v>
      </c>
      <c r="O13" s="39">
        <v>210.96000000000001</v>
      </c>
      <c r="P13" s="39">
        <v>226.07999999999998</v>
      </c>
      <c r="Q13" s="39">
        <v>249.47999999999999</v>
      </c>
      <c r="R13" s="39">
        <v>261</v>
      </c>
      <c r="S13" s="39">
        <v>259.92000000000002</v>
      </c>
      <c r="T13" s="39">
        <v>253.44000000000003</v>
      </c>
      <c r="U13" s="39">
        <v>236.51999999999998</v>
      </c>
      <c r="V13" s="39">
        <v>210.60000000000002</v>
      </c>
      <c r="W13" s="39">
        <v>188.28</v>
      </c>
      <c r="X13" s="39">
        <v>163.79999999999998</v>
      </c>
      <c r="Y13" s="39">
        <v>149.03999999999999</v>
      </c>
      <c r="Z13" s="39">
        <v>137.16</v>
      </c>
      <c r="AA13" s="39">
        <v>133.91999999999999</v>
      </c>
      <c r="AB13" s="13">
        <f>AA13+Z13+Y13+X13+W13+V13+U13+T13+S13+R13+Q13+P13+O13+N13+M13+L13+K13+J13+I13+H13+G13+F13+E13+D13</f>
        <v>4748.7600000000002</v>
      </c>
    </row>
    <row r="14" s="8" customFormat="1" ht="14.1" customHeight="1">
      <c r="A14" s="10">
        <v>44913</v>
      </c>
      <c r="B14" s="29" t="s">
        <v>47</v>
      </c>
      <c r="C14" s="10" t="s">
        <v>28</v>
      </c>
      <c r="D14" s="24">
        <v>6.3200000000000003</v>
      </c>
      <c r="E14" s="24">
        <v>6.3200000000000003</v>
      </c>
      <c r="F14" s="24">
        <v>6.3200000000000003</v>
      </c>
      <c r="G14" s="24">
        <v>6.3200000000000003</v>
      </c>
      <c r="H14" s="24">
        <v>6.3200000000000003</v>
      </c>
      <c r="I14" s="24">
        <v>6.3200000000000003</v>
      </c>
      <c r="J14" s="24">
        <v>6.3200000000000003</v>
      </c>
      <c r="K14" s="24">
        <v>6.3200000000000003</v>
      </c>
      <c r="L14" s="24">
        <v>6.3200000000000003</v>
      </c>
      <c r="M14" s="24">
        <v>6.3200000000000003</v>
      </c>
      <c r="N14" s="24">
        <v>6.3200000000000003</v>
      </c>
      <c r="O14" s="24">
        <v>6.3200000000000003</v>
      </c>
      <c r="P14" s="24">
        <v>6.3200000000000003</v>
      </c>
      <c r="Q14" s="24">
        <v>6.3200000000000003</v>
      </c>
      <c r="R14" s="24">
        <v>6.3200000000000003</v>
      </c>
      <c r="S14" s="24">
        <v>6.3200000000000003</v>
      </c>
      <c r="T14" s="24">
        <v>6.3200000000000003</v>
      </c>
      <c r="U14" s="24">
        <v>6.3200000000000003</v>
      </c>
      <c r="V14" s="24">
        <v>6.3200000000000003</v>
      </c>
      <c r="W14" s="24">
        <v>6.3200000000000003</v>
      </c>
      <c r="X14" s="24">
        <v>6.3200000000000003</v>
      </c>
      <c r="Y14" s="24">
        <v>6.3200000000000003</v>
      </c>
      <c r="Z14" s="24">
        <v>6.3200000000000003</v>
      </c>
      <c r="AA14" s="24">
        <v>6.3200000000000003</v>
      </c>
      <c r="AB14" s="13"/>
    </row>
    <row r="15" s="8" customFormat="1" ht="14.1" customHeight="1">
      <c r="A15" s="10"/>
      <c r="B15" s="30"/>
      <c r="C15" s="10" t="s">
        <v>34</v>
      </c>
      <c r="D15" s="26">
        <f t="shared" ref="D15:AA15" si="2">(D16/D14)/1.73</f>
        <v>10.635106460818031</v>
      </c>
      <c r="E15" s="26">
        <f t="shared" si="2"/>
        <v>11.161922879929756</v>
      </c>
      <c r="F15" s="26">
        <f t="shared" si="2"/>
        <v>13.23626253018219</v>
      </c>
      <c r="G15" s="26">
        <f t="shared" si="2"/>
        <v>15.936196678129802</v>
      </c>
      <c r="H15" s="26">
        <f t="shared" si="2"/>
        <v>16.199604887685666</v>
      </c>
      <c r="I15" s="26">
        <f t="shared" si="2"/>
        <v>17.253237725909127</v>
      </c>
      <c r="J15" s="26">
        <f t="shared" si="2"/>
        <v>18.96539108802224</v>
      </c>
      <c r="K15" s="26">
        <f t="shared" si="2"/>
        <v>19.064169166605691</v>
      </c>
      <c r="L15" s="26">
        <f t="shared" si="2"/>
        <v>18.734908904660863</v>
      </c>
      <c r="M15" s="26">
        <f t="shared" si="2"/>
        <v>18.701982878466382</v>
      </c>
      <c r="N15" s="26">
        <f t="shared" si="2"/>
        <v>18.899539035633275</v>
      </c>
      <c r="O15" s="26">
        <f t="shared" si="2"/>
        <v>19.130021218994656</v>
      </c>
      <c r="P15" s="26">
        <f t="shared" si="2"/>
        <v>20.282432135801567</v>
      </c>
      <c r="Q15" s="26">
        <f t="shared" si="2"/>
        <v>21.829955366942265</v>
      </c>
      <c r="R15" s="26">
        <f t="shared" si="2"/>
        <v>22.883588205165729</v>
      </c>
      <c r="S15" s="26">
        <f t="shared" si="2"/>
        <v>22.323845759859513</v>
      </c>
      <c r="T15" s="26">
        <f t="shared" si="2"/>
        <v>21.731177288358822</v>
      </c>
      <c r="U15" s="26">
        <f t="shared" si="2"/>
        <v>19.656837638106389</v>
      </c>
      <c r="V15" s="26">
        <f t="shared" si="2"/>
        <v>18.076388380771199</v>
      </c>
      <c r="W15" s="26">
        <f t="shared" si="2"/>
        <v>16.199604887685666</v>
      </c>
      <c r="X15" s="26">
        <f t="shared" si="2"/>
        <v>13.66430087071047</v>
      </c>
      <c r="Y15" s="26">
        <f t="shared" si="2"/>
        <v>11.886295456208384</v>
      </c>
      <c r="Z15" s="26">
        <f t="shared" si="2"/>
        <v>11.754591351430454</v>
      </c>
      <c r="AA15" s="26">
        <f t="shared" si="2"/>
        <v>10.865588644179411</v>
      </c>
      <c r="AB15" s="13"/>
    </row>
    <row r="16" ht="14.1" customHeight="1">
      <c r="A16" s="5"/>
      <c r="B16" s="31"/>
      <c r="C16" s="10" t="s">
        <v>29</v>
      </c>
      <c r="D16" s="40">
        <v>116.28000000000002</v>
      </c>
      <c r="E16" s="40">
        <v>122.03999999999999</v>
      </c>
      <c r="F16" s="40">
        <v>144.72</v>
      </c>
      <c r="G16" s="40">
        <v>174.24000000000001</v>
      </c>
      <c r="H16" s="40">
        <v>177.12</v>
      </c>
      <c r="I16" s="40">
        <v>188.64000000000001</v>
      </c>
      <c r="J16" s="40">
        <v>207.35999999999999</v>
      </c>
      <c r="K16" s="40">
        <v>208.44</v>
      </c>
      <c r="L16" s="40">
        <v>204.84</v>
      </c>
      <c r="M16" s="40">
        <v>204.48000000000002</v>
      </c>
      <c r="N16" s="40">
        <v>206.63999999999999</v>
      </c>
      <c r="O16" s="40">
        <v>209.16</v>
      </c>
      <c r="P16" s="40">
        <v>221.76000000000002</v>
      </c>
      <c r="Q16" s="40">
        <v>238.67999999999998</v>
      </c>
      <c r="R16" s="40">
        <v>250.20000000000002</v>
      </c>
      <c r="S16" s="40">
        <v>244.07999999999998</v>
      </c>
      <c r="T16" s="40">
        <v>237.60000000000002</v>
      </c>
      <c r="U16" s="40">
        <v>214.92000000000002</v>
      </c>
      <c r="V16" s="40">
        <v>197.63999999999999</v>
      </c>
      <c r="W16" s="40">
        <v>177.12</v>
      </c>
      <c r="X16" s="40">
        <v>149.40000000000001</v>
      </c>
      <c r="Y16" s="40">
        <v>129.96000000000001</v>
      </c>
      <c r="Z16" s="40">
        <v>128.52000000000001</v>
      </c>
      <c r="AA16" s="40">
        <v>118.80000000000001</v>
      </c>
      <c r="AB16" s="13">
        <f>AA16+Z16+Y16+X16+W16+V16+U16+T16+S16+R16+Q16+P16+O16+N16+M16+L16+K16+J16+I16+H16+G16+F16+E16+D16</f>
        <v>4472.6400000000003</v>
      </c>
    </row>
    <row r="17" s="8" customFormat="1" ht="14.1" customHeight="1">
      <c r="A17" s="10">
        <v>44913</v>
      </c>
      <c r="B17" s="29" t="s">
        <v>36</v>
      </c>
      <c r="C17" s="10" t="s">
        <v>28</v>
      </c>
      <c r="D17" s="24">
        <v>6.3200000000000003</v>
      </c>
      <c r="E17" s="24">
        <v>6.3200000000000003</v>
      </c>
      <c r="F17" s="24">
        <v>6.3200000000000003</v>
      </c>
      <c r="G17" s="24">
        <v>6.3200000000000003</v>
      </c>
      <c r="H17" s="24">
        <v>6.3200000000000003</v>
      </c>
      <c r="I17" s="24">
        <v>6.3200000000000003</v>
      </c>
      <c r="J17" s="24">
        <v>6.3200000000000003</v>
      </c>
      <c r="K17" s="24">
        <v>6.3200000000000003</v>
      </c>
      <c r="L17" s="24">
        <v>6.3200000000000003</v>
      </c>
      <c r="M17" s="24">
        <v>6.3200000000000003</v>
      </c>
      <c r="N17" s="24">
        <v>6.3200000000000003</v>
      </c>
      <c r="O17" s="24">
        <v>6.3200000000000003</v>
      </c>
      <c r="P17" s="24">
        <v>6.3200000000000003</v>
      </c>
      <c r="Q17" s="24">
        <v>6.3200000000000003</v>
      </c>
      <c r="R17" s="24">
        <v>6.3200000000000003</v>
      </c>
      <c r="S17" s="24">
        <v>6.3200000000000003</v>
      </c>
      <c r="T17" s="24">
        <v>6.3200000000000003</v>
      </c>
      <c r="U17" s="24">
        <v>6.3200000000000003</v>
      </c>
      <c r="V17" s="24">
        <v>6.3200000000000003</v>
      </c>
      <c r="W17" s="24">
        <v>6.3200000000000003</v>
      </c>
      <c r="X17" s="24">
        <v>6.3200000000000003</v>
      </c>
      <c r="Y17" s="24">
        <v>6.3200000000000003</v>
      </c>
      <c r="Z17" s="24">
        <v>6.3200000000000003</v>
      </c>
      <c r="AA17" s="24">
        <v>6.3200000000000003</v>
      </c>
      <c r="AB17" s="13"/>
    </row>
    <row r="18" s="8" customFormat="1" ht="14.1" customHeight="1">
      <c r="A18" s="10"/>
      <c r="B18" s="30"/>
      <c r="C18" s="10" t="s">
        <v>34</v>
      </c>
      <c r="D18" s="26">
        <f t="shared" ref="D18:AA18" si="3">(D19/D17)/1.73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26">
        <f t="shared" si="3"/>
        <v>0</v>
      </c>
      <c r="V18" s="26">
        <f t="shared" si="3"/>
        <v>0</v>
      </c>
      <c r="W18" s="26">
        <f t="shared" si="3"/>
        <v>0</v>
      </c>
      <c r="X18" s="26">
        <f t="shared" si="3"/>
        <v>0</v>
      </c>
      <c r="Y18" s="26">
        <f t="shared" si="3"/>
        <v>0</v>
      </c>
      <c r="Z18" s="26">
        <f t="shared" si="3"/>
        <v>0</v>
      </c>
      <c r="AA18" s="26">
        <f t="shared" si="3"/>
        <v>0</v>
      </c>
      <c r="AB18" s="13"/>
    </row>
    <row r="19" ht="14.1" customHeight="1">
      <c r="A19" s="5"/>
      <c r="B19" s="31"/>
      <c r="C19" s="10" t="s">
        <v>29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13">
        <f>AA19+Z19+Y19+X19+W19+V19+U19+T19+S19+R19+Q19+P19+O19+N19+M19+L19+K19+J19+I19+H19+G19+F19+E19+D19</f>
        <v>0</v>
      </c>
    </row>
    <row r="20" s="8" customFormat="1" ht="14.1" customHeight="1">
      <c r="A20" s="10">
        <v>44913</v>
      </c>
      <c r="B20" s="29" t="s">
        <v>37</v>
      </c>
      <c r="C20" s="10" t="s">
        <v>28</v>
      </c>
      <c r="D20" s="24">
        <v>6.3200000000000003</v>
      </c>
      <c r="E20" s="24">
        <v>6.3200000000000003</v>
      </c>
      <c r="F20" s="24">
        <v>6.3200000000000003</v>
      </c>
      <c r="G20" s="24">
        <v>6.3200000000000003</v>
      </c>
      <c r="H20" s="24">
        <v>6.3200000000000003</v>
      </c>
      <c r="I20" s="24">
        <v>6.3200000000000003</v>
      </c>
      <c r="J20" s="24">
        <v>6.3200000000000003</v>
      </c>
      <c r="K20" s="24">
        <v>6.3200000000000003</v>
      </c>
      <c r="L20" s="24">
        <v>6.3200000000000003</v>
      </c>
      <c r="M20" s="24">
        <v>6.3200000000000003</v>
      </c>
      <c r="N20" s="24">
        <v>6.3200000000000003</v>
      </c>
      <c r="O20" s="24">
        <v>6.3200000000000003</v>
      </c>
      <c r="P20" s="24">
        <v>6.3200000000000003</v>
      </c>
      <c r="Q20" s="24">
        <v>6.3200000000000003</v>
      </c>
      <c r="R20" s="24">
        <v>6.3200000000000003</v>
      </c>
      <c r="S20" s="24">
        <v>6.3200000000000003</v>
      </c>
      <c r="T20" s="24">
        <v>6.3200000000000003</v>
      </c>
      <c r="U20" s="24">
        <v>6.3200000000000003</v>
      </c>
      <c r="V20" s="24">
        <v>6.3200000000000003</v>
      </c>
      <c r="W20" s="24">
        <v>6.3200000000000003</v>
      </c>
      <c r="X20" s="24">
        <v>6.3200000000000003</v>
      </c>
      <c r="Y20" s="24">
        <v>6.3200000000000003</v>
      </c>
      <c r="Z20" s="24">
        <v>6.3200000000000003</v>
      </c>
      <c r="AA20" s="24">
        <v>6.3200000000000003</v>
      </c>
      <c r="AB20" s="13"/>
    </row>
    <row r="21" s="8" customFormat="1" ht="14.1" customHeight="1">
      <c r="A21" s="10"/>
      <c r="B21" s="30"/>
      <c r="C21" s="10" t="s">
        <v>34</v>
      </c>
      <c r="D21" s="26">
        <f t="shared" ref="D21:AA21" si="4">(D22/D20)/1.73</f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t="shared" si="4"/>
        <v>0</v>
      </c>
      <c r="T21" s="26">
        <f t="shared" si="4"/>
        <v>0</v>
      </c>
      <c r="U21" s="26">
        <f t="shared" si="4"/>
        <v>0</v>
      </c>
      <c r="V21" s="26">
        <f t="shared" si="4"/>
        <v>0</v>
      </c>
      <c r="W21" s="26">
        <f t="shared" si="4"/>
        <v>0</v>
      </c>
      <c r="X21" s="26">
        <f t="shared" si="4"/>
        <v>0</v>
      </c>
      <c r="Y21" s="26">
        <f t="shared" si="4"/>
        <v>0</v>
      </c>
      <c r="Z21" s="26">
        <f t="shared" si="4"/>
        <v>0</v>
      </c>
      <c r="AA21" s="26">
        <f t="shared" si="4"/>
        <v>0</v>
      </c>
      <c r="AB21" s="13"/>
    </row>
    <row r="22" ht="14.1" customHeight="1">
      <c r="A22" s="5"/>
      <c r="B22" s="31"/>
      <c r="C22" s="10" t="s">
        <v>29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13">
        <f>AA22+Z22+Y22+X22+W22+V22+U22+T22+S22+R22+Q22+P22+O22+N22+M22+L22+K22+J22+I22+H22+G22+F22+E22+D22</f>
        <v>0</v>
      </c>
    </row>
    <row r="23" s="8" customFormat="1" ht="14.1" customHeight="1">
      <c r="A23" s="10">
        <v>44913</v>
      </c>
      <c r="B23" s="29" t="s">
        <v>38</v>
      </c>
      <c r="C23" s="10" t="s">
        <v>28</v>
      </c>
      <c r="D23" s="24">
        <v>6.3200000000000003</v>
      </c>
      <c r="E23" s="24">
        <v>6.3200000000000003</v>
      </c>
      <c r="F23" s="24">
        <v>6.3200000000000003</v>
      </c>
      <c r="G23" s="24">
        <v>6.3200000000000003</v>
      </c>
      <c r="H23" s="24">
        <v>6.3200000000000003</v>
      </c>
      <c r="I23" s="24">
        <v>6.3200000000000003</v>
      </c>
      <c r="J23" s="24">
        <v>6.3200000000000003</v>
      </c>
      <c r="K23" s="24">
        <v>6.3200000000000003</v>
      </c>
      <c r="L23" s="24">
        <v>6.3200000000000003</v>
      </c>
      <c r="M23" s="24">
        <v>6.3200000000000003</v>
      </c>
      <c r="N23" s="24">
        <v>6.3200000000000003</v>
      </c>
      <c r="O23" s="24">
        <v>6.3200000000000003</v>
      </c>
      <c r="P23" s="24">
        <v>6.3200000000000003</v>
      </c>
      <c r="Q23" s="24">
        <v>6.3200000000000003</v>
      </c>
      <c r="R23" s="24">
        <v>6.3200000000000003</v>
      </c>
      <c r="S23" s="24">
        <v>6.3200000000000003</v>
      </c>
      <c r="T23" s="24">
        <v>6.3200000000000003</v>
      </c>
      <c r="U23" s="24">
        <v>6.3200000000000003</v>
      </c>
      <c r="V23" s="24">
        <v>6.3200000000000003</v>
      </c>
      <c r="W23" s="24">
        <v>6.3200000000000003</v>
      </c>
      <c r="X23" s="24">
        <v>6.3200000000000003</v>
      </c>
      <c r="Y23" s="24">
        <v>6.3200000000000003</v>
      </c>
      <c r="Z23" s="24">
        <v>6.3200000000000003</v>
      </c>
      <c r="AA23" s="24">
        <v>6.3200000000000003</v>
      </c>
      <c r="AB23" s="13"/>
    </row>
    <row r="24" s="8" customFormat="1" ht="14.1" customHeight="1">
      <c r="A24" s="10"/>
      <c r="B24" s="30"/>
      <c r="C24" s="10" t="s">
        <v>34</v>
      </c>
      <c r="D24" s="26">
        <f t="shared" ref="D24:AA24" si="5">(D25/D23)/1.73</f>
        <v>0</v>
      </c>
      <c r="E24" s="26">
        <f t="shared" si="5"/>
        <v>0</v>
      </c>
      <c r="F24" s="26">
        <f t="shared" si="5"/>
        <v>0</v>
      </c>
      <c r="G24" s="26">
        <f t="shared" si="5"/>
        <v>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26">
        <f t="shared" si="5"/>
        <v>0</v>
      </c>
      <c r="N24" s="26">
        <f t="shared" si="5"/>
        <v>0</v>
      </c>
      <c r="O24" s="26">
        <f t="shared" si="5"/>
        <v>0</v>
      </c>
      <c r="P24" s="26">
        <f t="shared" si="5"/>
        <v>0</v>
      </c>
      <c r="Q24" s="26">
        <f t="shared" si="5"/>
        <v>0</v>
      </c>
      <c r="R24" s="26">
        <f t="shared" si="5"/>
        <v>0</v>
      </c>
      <c r="S24" s="26">
        <f t="shared" si="5"/>
        <v>0</v>
      </c>
      <c r="T24" s="26">
        <f t="shared" si="5"/>
        <v>0</v>
      </c>
      <c r="U24" s="26">
        <f t="shared" si="5"/>
        <v>0</v>
      </c>
      <c r="V24" s="26">
        <f t="shared" si="5"/>
        <v>0</v>
      </c>
      <c r="W24" s="26">
        <f t="shared" si="5"/>
        <v>0</v>
      </c>
      <c r="X24" s="26">
        <f t="shared" si="5"/>
        <v>0</v>
      </c>
      <c r="Y24" s="26">
        <f t="shared" si="5"/>
        <v>0</v>
      </c>
      <c r="Z24" s="26">
        <f t="shared" si="5"/>
        <v>0</v>
      </c>
      <c r="AA24" s="26">
        <f t="shared" si="5"/>
        <v>0</v>
      </c>
      <c r="AB24" s="13"/>
    </row>
    <row r="25" ht="14.1" customHeight="1">
      <c r="A25" s="5"/>
      <c r="B25" s="31"/>
      <c r="C25" s="10" t="s">
        <v>29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13">
        <f>AA25+Z25+Y25+X25+W25+V25+U25+T25+S25+R25+Q25+P25+O25+N25+M25+L25+K25+J25+I25+H25+G25+F25+E25+D25</f>
        <v>0</v>
      </c>
    </row>
    <row r="26" ht="14.1" customHeight="1">
      <c r="A26" s="10">
        <v>44913</v>
      </c>
      <c r="B26" s="29" t="s">
        <v>39</v>
      </c>
      <c r="C26" s="10" t="s">
        <v>28</v>
      </c>
      <c r="D26" s="24">
        <v>6.3200000000000003</v>
      </c>
      <c r="E26" s="24">
        <v>6.3200000000000003</v>
      </c>
      <c r="F26" s="24">
        <v>6.3200000000000003</v>
      </c>
      <c r="G26" s="24">
        <v>6.3200000000000003</v>
      </c>
      <c r="H26" s="24">
        <v>6.3200000000000003</v>
      </c>
      <c r="I26" s="24">
        <v>6.3200000000000003</v>
      </c>
      <c r="J26" s="24">
        <v>6.3200000000000003</v>
      </c>
      <c r="K26" s="24">
        <v>6.3200000000000003</v>
      </c>
      <c r="L26" s="24">
        <v>6.3200000000000003</v>
      </c>
      <c r="M26" s="24">
        <v>6.3200000000000003</v>
      </c>
      <c r="N26" s="24">
        <v>6.3200000000000003</v>
      </c>
      <c r="O26" s="24">
        <v>6.3200000000000003</v>
      </c>
      <c r="P26" s="24">
        <v>6.3200000000000003</v>
      </c>
      <c r="Q26" s="24">
        <v>6.3200000000000003</v>
      </c>
      <c r="R26" s="24">
        <v>6.3200000000000003</v>
      </c>
      <c r="S26" s="24">
        <v>6.3200000000000003</v>
      </c>
      <c r="T26" s="24">
        <v>6.3200000000000003</v>
      </c>
      <c r="U26" s="24">
        <v>6.3200000000000003</v>
      </c>
      <c r="V26" s="24">
        <v>6.3200000000000003</v>
      </c>
      <c r="W26" s="24">
        <v>6.3200000000000003</v>
      </c>
      <c r="X26" s="24">
        <v>6.3200000000000003</v>
      </c>
      <c r="Y26" s="24">
        <v>6.3200000000000003</v>
      </c>
      <c r="Z26" s="24">
        <v>6.3200000000000003</v>
      </c>
      <c r="AA26" s="24">
        <v>6.3200000000000003</v>
      </c>
      <c r="AB26" s="13"/>
    </row>
    <row r="27" ht="14.1" customHeight="1">
      <c r="A27" s="10"/>
      <c r="B27" s="30"/>
      <c r="C27" s="10" t="s">
        <v>34</v>
      </c>
      <c r="D27" s="26">
        <f t="shared" ref="D27:AA27" si="6">(D28/D26)/1.73</f>
        <v>0.32926026194483066</v>
      </c>
      <c r="E27" s="26">
        <f t="shared" si="6"/>
        <v>0.29633423575034751</v>
      </c>
      <c r="F27" s="26">
        <f t="shared" si="6"/>
        <v>0.29633423575034751</v>
      </c>
      <c r="G27" s="26">
        <f t="shared" si="6"/>
        <v>0.26340820955586453</v>
      </c>
      <c r="H27" s="26">
        <f t="shared" si="6"/>
        <v>0.32926026194483066</v>
      </c>
      <c r="I27" s="26">
        <f t="shared" si="6"/>
        <v>0.32926026194483066</v>
      </c>
      <c r="J27" s="26">
        <f t="shared" si="6"/>
        <v>0.29633423575034751</v>
      </c>
      <c r="K27" s="26">
        <f t="shared" si="6"/>
        <v>0.32926026194483066</v>
      </c>
      <c r="L27" s="26">
        <f t="shared" si="6"/>
        <v>0.29633423575034751</v>
      </c>
      <c r="M27" s="26">
        <f t="shared" si="6"/>
        <v>0.26340820955586453</v>
      </c>
      <c r="N27" s="26">
        <f t="shared" si="6"/>
        <v>0.26340820955586453</v>
      </c>
      <c r="O27" s="26">
        <f t="shared" si="6"/>
        <v>0.26340820955586453</v>
      </c>
      <c r="P27" s="26">
        <f t="shared" si="6"/>
        <v>0.32926026194483066</v>
      </c>
      <c r="Q27" s="26">
        <f t="shared" si="6"/>
        <v>0.32926026194483066</v>
      </c>
      <c r="R27" s="26">
        <f t="shared" si="6"/>
        <v>0.32926026194483066</v>
      </c>
      <c r="S27" s="26">
        <f t="shared" si="6"/>
        <v>0.29633423575034751</v>
      </c>
      <c r="T27" s="26">
        <f t="shared" si="6"/>
        <v>0.36218628813931369</v>
      </c>
      <c r="U27" s="26">
        <f t="shared" si="6"/>
        <v>0.32926026194483066</v>
      </c>
      <c r="V27" s="26">
        <f t="shared" si="6"/>
        <v>0.32926026194483066</v>
      </c>
      <c r="W27" s="26">
        <f t="shared" si="6"/>
        <v>0.32926026194483066</v>
      </c>
      <c r="X27" s="26">
        <f t="shared" si="6"/>
        <v>0.36218628813931369</v>
      </c>
      <c r="Y27" s="26">
        <f t="shared" si="6"/>
        <v>0.32926026194483066</v>
      </c>
      <c r="Z27" s="26">
        <f t="shared" si="6"/>
        <v>0.32926026194483066</v>
      </c>
      <c r="AA27" s="26">
        <f t="shared" si="6"/>
        <v>0.36218628813931369</v>
      </c>
      <c r="AB27" s="13"/>
    </row>
    <row r="28" ht="14.1" customHeight="1">
      <c r="A28" s="5"/>
      <c r="B28" s="31"/>
      <c r="C28" s="10" t="s">
        <v>29</v>
      </c>
      <c r="D28" s="40">
        <v>3.6000000000000001</v>
      </c>
      <c r="E28" s="40">
        <v>3.2399999999999998</v>
      </c>
      <c r="F28" s="40">
        <v>3.2399999999999998</v>
      </c>
      <c r="G28" s="40">
        <v>2.8800000000000003</v>
      </c>
      <c r="H28" s="40">
        <v>3.6000000000000001</v>
      </c>
      <c r="I28" s="40">
        <v>3.6000000000000001</v>
      </c>
      <c r="J28" s="40">
        <v>3.2399999999999998</v>
      </c>
      <c r="K28" s="40">
        <v>3.6000000000000001</v>
      </c>
      <c r="L28" s="40">
        <v>3.2399999999999998</v>
      </c>
      <c r="M28" s="40">
        <v>2.8800000000000003</v>
      </c>
      <c r="N28" s="40">
        <v>2.8800000000000003</v>
      </c>
      <c r="O28" s="40">
        <v>2.8800000000000003</v>
      </c>
      <c r="P28" s="40">
        <v>3.6000000000000001</v>
      </c>
      <c r="Q28" s="40">
        <v>3.6000000000000001</v>
      </c>
      <c r="R28" s="40">
        <v>3.6000000000000001</v>
      </c>
      <c r="S28" s="40">
        <v>3.2399999999999998</v>
      </c>
      <c r="T28" s="40">
        <v>3.9600000000000004</v>
      </c>
      <c r="U28" s="40">
        <v>3.6000000000000001</v>
      </c>
      <c r="V28" s="40">
        <v>3.6000000000000001</v>
      </c>
      <c r="W28" s="40">
        <v>3.6000000000000001</v>
      </c>
      <c r="X28" s="40">
        <v>3.9600000000000004</v>
      </c>
      <c r="Y28" s="40">
        <v>3.6000000000000001</v>
      </c>
      <c r="Z28" s="40">
        <v>3.6000000000000001</v>
      </c>
      <c r="AA28" s="40">
        <v>3.9600000000000004</v>
      </c>
      <c r="AB28" s="13">
        <f>D28+E28+F28+G28+H28+I28+J28+K28+L28+M28+N28+O28+P28+Q28+R28+S28+T28+U28+V28+W28+X28+Y28+Z28+AA28</f>
        <v>82.799999999999983</v>
      </c>
    </row>
    <row r="29" ht="14.1" customHeight="1">
      <c r="A29" s="10">
        <v>44913</v>
      </c>
      <c r="B29" s="29" t="s">
        <v>40</v>
      </c>
      <c r="C29" s="6" t="s">
        <v>28</v>
      </c>
      <c r="D29" s="7">
        <v>6.3200000000000003</v>
      </c>
      <c r="E29" s="7">
        <v>6.3200000000000003</v>
      </c>
      <c r="F29" s="7">
        <v>6.3200000000000003</v>
      </c>
      <c r="G29" s="7">
        <v>6.3200000000000003</v>
      </c>
      <c r="H29" s="7">
        <v>6.3200000000000003</v>
      </c>
      <c r="I29" s="7">
        <v>6.3200000000000003</v>
      </c>
      <c r="J29" s="7">
        <v>6.3200000000000003</v>
      </c>
      <c r="K29" s="7">
        <v>6.3200000000000003</v>
      </c>
      <c r="L29" s="7">
        <v>6.3200000000000003</v>
      </c>
      <c r="M29" s="7">
        <v>6.3200000000000003</v>
      </c>
      <c r="N29" s="7">
        <v>6.3200000000000003</v>
      </c>
      <c r="O29" s="7">
        <v>6.3200000000000003</v>
      </c>
      <c r="P29" s="7">
        <v>6.3200000000000003</v>
      </c>
      <c r="Q29" s="7">
        <v>6.3200000000000003</v>
      </c>
      <c r="R29" s="7">
        <v>6.3200000000000003</v>
      </c>
      <c r="S29" s="7">
        <v>6.3200000000000003</v>
      </c>
      <c r="T29" s="7">
        <v>6.3200000000000003</v>
      </c>
      <c r="U29" s="7">
        <v>6.3200000000000003</v>
      </c>
      <c r="V29" s="7">
        <v>6.3200000000000003</v>
      </c>
      <c r="W29" s="7">
        <v>6.3200000000000003</v>
      </c>
      <c r="X29" s="7">
        <v>6.3200000000000003</v>
      </c>
      <c r="Y29" s="7">
        <v>6.3200000000000003</v>
      </c>
      <c r="Z29" s="7">
        <v>6.3200000000000003</v>
      </c>
      <c r="AA29" s="7">
        <v>6.3200000000000003</v>
      </c>
      <c r="AB29" s="13"/>
      <c r="AC29" s="8"/>
      <c r="AD29" s="8"/>
      <c r="AE29" s="8"/>
    </row>
    <row r="30" ht="14.1" customHeight="1">
      <c r="A30" s="10"/>
      <c r="B30" s="30"/>
      <c r="C30" s="10" t="s">
        <v>34</v>
      </c>
      <c r="D30" s="26">
        <f t="shared" ref="D30:AA30" si="7">(D31/D29)/1.73</f>
        <v>19.953171873856736</v>
      </c>
      <c r="E30" s="26">
        <f t="shared" si="7"/>
        <v>20.710470476329846</v>
      </c>
      <c r="F30" s="26">
        <f t="shared" si="7"/>
        <v>24.365259383917461</v>
      </c>
      <c r="G30" s="26">
        <f t="shared" si="7"/>
        <v>27.855418160532668</v>
      </c>
      <c r="H30" s="26">
        <f t="shared" si="7"/>
        <v>32.563839906343752</v>
      </c>
      <c r="I30" s="26">
        <f t="shared" si="7"/>
        <v>34.341845320845835</v>
      </c>
      <c r="J30" s="26">
        <f t="shared" si="7"/>
        <v>36.416184971098268</v>
      </c>
      <c r="K30" s="26">
        <f t="shared" si="7"/>
        <v>36.152776761542398</v>
      </c>
      <c r="L30" s="26">
        <f t="shared" si="7"/>
        <v>36.284480866320337</v>
      </c>
      <c r="M30" s="26">
        <f t="shared" si="7"/>
        <v>35.889368551986536</v>
      </c>
      <c r="N30" s="26">
        <f t="shared" si="7"/>
        <v>36.547889075876199</v>
      </c>
      <c r="O30" s="26">
        <f t="shared" si="7"/>
        <v>36.48203702348723</v>
      </c>
      <c r="P30" s="26">
        <f t="shared" si="7"/>
        <v>38.227116411794832</v>
      </c>
      <c r="Q30" s="26">
        <f t="shared" si="7"/>
        <v>39.972195800102433</v>
      </c>
      <c r="R30" s="26">
        <f t="shared" si="7"/>
        <v>40.795346454964509</v>
      </c>
      <c r="S30" s="26">
        <f t="shared" si="7"/>
        <v>40.597790297797616</v>
      </c>
      <c r="T30" s="26">
        <f t="shared" si="7"/>
        <v>38.029560254627931</v>
      </c>
      <c r="U30" s="26">
        <f t="shared" si="7"/>
        <v>35.691812394819635</v>
      </c>
      <c r="V30" s="26">
        <f t="shared" si="7"/>
        <v>31.872393356259604</v>
      </c>
      <c r="W30" s="26">
        <f t="shared" si="7"/>
        <v>26.472525060364379</v>
      </c>
      <c r="X30" s="26">
        <f t="shared" si="7"/>
        <v>24.595741567278846</v>
      </c>
      <c r="Y30" s="26">
        <f t="shared" si="7"/>
        <v>22.290919733665032</v>
      </c>
      <c r="Z30" s="26">
        <f t="shared" si="7"/>
        <v>21.237286895441578</v>
      </c>
      <c r="AA30" s="26">
        <f t="shared" si="7"/>
        <v>20.710470476329846</v>
      </c>
      <c r="AB30" s="13"/>
      <c r="AC30" s="8"/>
      <c r="AD30" s="8"/>
      <c r="AE30" s="8"/>
    </row>
    <row r="31" ht="14.1" customHeight="1">
      <c r="A31" s="5"/>
      <c r="B31" s="31"/>
      <c r="C31" s="6" t="s">
        <v>29</v>
      </c>
      <c r="D31" s="41">
        <v>218.16</v>
      </c>
      <c r="E31" s="41">
        <v>226.44</v>
      </c>
      <c r="F31" s="41">
        <v>266.39999999999998</v>
      </c>
      <c r="G31" s="41">
        <v>304.56</v>
      </c>
      <c r="H31" s="41">
        <v>356.04000000000002</v>
      </c>
      <c r="I31" s="41">
        <v>375.48000000000002</v>
      </c>
      <c r="J31" s="41">
        <v>398.16000000000003</v>
      </c>
      <c r="K31" s="41">
        <v>395.27999999999997</v>
      </c>
      <c r="L31" s="41">
        <v>396.72000000000003</v>
      </c>
      <c r="M31" s="41">
        <v>392.39999999999998</v>
      </c>
      <c r="N31" s="41">
        <v>399.60000000000002</v>
      </c>
      <c r="O31" s="41">
        <v>398.88</v>
      </c>
      <c r="P31" s="41">
        <v>417.95999999999998</v>
      </c>
      <c r="Q31" s="41">
        <v>437.03999999999996</v>
      </c>
      <c r="R31" s="41">
        <v>446.03999999999996</v>
      </c>
      <c r="S31" s="41">
        <v>443.88000000000005</v>
      </c>
      <c r="T31" s="41">
        <v>415.80000000000001</v>
      </c>
      <c r="U31" s="41">
        <v>390.24000000000001</v>
      </c>
      <c r="V31" s="41">
        <v>348.48000000000002</v>
      </c>
      <c r="W31" s="41">
        <v>289.44</v>
      </c>
      <c r="X31" s="41">
        <v>268.92000000000002</v>
      </c>
      <c r="Y31" s="41">
        <v>243.72</v>
      </c>
      <c r="Z31" s="41">
        <v>232.20000000000002</v>
      </c>
      <c r="AA31" s="41">
        <v>226.44</v>
      </c>
      <c r="AB31" s="13">
        <f>SUM(D31:AA31)</f>
        <v>8288.2799999999988</v>
      </c>
    </row>
    <row r="32" ht="14.1" customHeight="1">
      <c r="A32" s="10">
        <v>44913</v>
      </c>
      <c r="B32" s="29" t="s">
        <v>41</v>
      </c>
      <c r="C32" s="6" t="s">
        <v>28</v>
      </c>
      <c r="D32" s="7">
        <v>6.3200000000000003</v>
      </c>
      <c r="E32" s="7">
        <v>6.3200000000000003</v>
      </c>
      <c r="F32" s="7">
        <v>6.3200000000000003</v>
      </c>
      <c r="G32" s="7">
        <v>6.3200000000000003</v>
      </c>
      <c r="H32" s="7">
        <v>6.3200000000000003</v>
      </c>
      <c r="I32" s="7">
        <v>6.3200000000000003</v>
      </c>
      <c r="J32" s="7">
        <v>6.3200000000000003</v>
      </c>
      <c r="K32" s="7">
        <v>6.3200000000000003</v>
      </c>
      <c r="L32" s="7">
        <v>6.3200000000000003</v>
      </c>
      <c r="M32" s="7">
        <v>6.3200000000000003</v>
      </c>
      <c r="N32" s="7">
        <v>6.3200000000000003</v>
      </c>
      <c r="O32" s="7">
        <v>6.3200000000000003</v>
      </c>
      <c r="P32" s="7">
        <v>6.3200000000000003</v>
      </c>
      <c r="Q32" s="7">
        <v>6.3200000000000003</v>
      </c>
      <c r="R32" s="7">
        <v>6.3200000000000003</v>
      </c>
      <c r="S32" s="7">
        <v>6.3200000000000003</v>
      </c>
      <c r="T32" s="7">
        <v>6.3200000000000003</v>
      </c>
      <c r="U32" s="7">
        <v>6.3200000000000003</v>
      </c>
      <c r="V32" s="7">
        <v>6.3200000000000003</v>
      </c>
      <c r="W32" s="7">
        <v>6.3200000000000003</v>
      </c>
      <c r="X32" s="7">
        <v>6.3200000000000003</v>
      </c>
      <c r="Y32" s="7">
        <v>6.3200000000000003</v>
      </c>
      <c r="Z32" s="7">
        <v>6.3200000000000003</v>
      </c>
      <c r="AA32" s="7">
        <v>6.3200000000000003</v>
      </c>
      <c r="AB32" s="13"/>
      <c r="AF32" s="14"/>
    </row>
    <row r="33" ht="14.1" customHeight="1">
      <c r="A33" s="10"/>
      <c r="B33" s="30"/>
      <c r="C33" s="10" t="s">
        <v>34</v>
      </c>
      <c r="D33" s="26">
        <f t="shared" ref="D33:AA33" si="8">(D34/D32)/1.73</f>
        <v>20.414136240579499</v>
      </c>
      <c r="E33" s="26">
        <f t="shared" si="8"/>
        <v>20.512914319162949</v>
      </c>
      <c r="F33" s="26">
        <f t="shared" si="8"/>
        <v>23.410404624277454</v>
      </c>
      <c r="G33" s="26">
        <f t="shared" si="8"/>
        <v>26.801785322309211</v>
      </c>
      <c r="H33" s="26">
        <f t="shared" si="8"/>
        <v>27.131045584254039</v>
      </c>
      <c r="I33" s="26">
        <f t="shared" si="8"/>
        <v>29.238311260700957</v>
      </c>
      <c r="J33" s="26">
        <f t="shared" si="8"/>
        <v>30.489500256091315</v>
      </c>
      <c r="K33" s="26">
        <f t="shared" si="8"/>
        <v>30.588278334674765</v>
      </c>
      <c r="L33" s="26">
        <f t="shared" si="8"/>
        <v>30.851686544230628</v>
      </c>
      <c r="M33" s="26">
        <f t="shared" si="8"/>
        <v>30.390722177507865</v>
      </c>
      <c r="N33" s="26">
        <f t="shared" si="8"/>
        <v>30.588278334674765</v>
      </c>
      <c r="O33" s="26">
        <f t="shared" si="8"/>
        <v>30.851686544230628</v>
      </c>
      <c r="P33" s="26">
        <f t="shared" si="8"/>
        <v>31.246798858564425</v>
      </c>
      <c r="Q33" s="26">
        <f t="shared" si="8"/>
        <v>35.000365844735498</v>
      </c>
      <c r="R33" s="26">
        <f t="shared" si="8"/>
        <v>35.263774054291353</v>
      </c>
      <c r="S33" s="26">
        <f t="shared" si="8"/>
        <v>35.889368551986536</v>
      </c>
      <c r="T33" s="26">
        <f t="shared" si="8"/>
        <v>34.308919294651346</v>
      </c>
      <c r="U33" s="26">
        <f t="shared" si="8"/>
        <v>31.938245408648566</v>
      </c>
      <c r="V33" s="26">
        <f t="shared" si="8"/>
        <v>29.205385234506473</v>
      </c>
      <c r="W33" s="26">
        <f t="shared" si="8"/>
        <v>26.077412746030586</v>
      </c>
      <c r="X33" s="26">
        <f t="shared" si="8"/>
        <v>23.542108729055389</v>
      </c>
      <c r="Y33" s="26">
        <f t="shared" si="8"/>
        <v>21.797029340747784</v>
      </c>
      <c r="Z33" s="26">
        <f t="shared" si="8"/>
        <v>21.401917026413987</v>
      </c>
      <c r="AA33" s="26">
        <f t="shared" si="8"/>
        <v>20.54584034535743</v>
      </c>
      <c r="AB33" s="13"/>
      <c r="AF33" s="14"/>
    </row>
    <row r="34" ht="14.1" customHeight="1">
      <c r="A34" s="5"/>
      <c r="B34" s="31"/>
      <c r="C34" s="6" t="s">
        <v>29</v>
      </c>
      <c r="D34" s="39">
        <v>223.19999999999999</v>
      </c>
      <c r="E34" s="39">
        <v>224.28</v>
      </c>
      <c r="F34" s="39">
        <v>255.95999999999998</v>
      </c>
      <c r="G34" s="39">
        <v>293.04000000000002</v>
      </c>
      <c r="H34" s="39">
        <v>296.63999999999999</v>
      </c>
      <c r="I34" s="39">
        <v>319.68000000000001</v>
      </c>
      <c r="J34" s="39">
        <v>333.36000000000001</v>
      </c>
      <c r="K34" s="39">
        <v>334.44</v>
      </c>
      <c r="L34" s="39">
        <v>337.31999999999999</v>
      </c>
      <c r="M34" s="39">
        <v>332.27999999999997</v>
      </c>
      <c r="N34" s="39">
        <v>334.44</v>
      </c>
      <c r="O34" s="39">
        <v>337.31999999999999</v>
      </c>
      <c r="P34" s="39">
        <v>341.63999999999999</v>
      </c>
      <c r="Q34" s="39">
        <v>382.68000000000001</v>
      </c>
      <c r="R34" s="39">
        <v>385.56</v>
      </c>
      <c r="S34" s="39">
        <v>392.39999999999998</v>
      </c>
      <c r="T34" s="39">
        <v>375.12</v>
      </c>
      <c r="U34" s="39">
        <v>349.19999999999999</v>
      </c>
      <c r="V34" s="39">
        <v>319.31999999999999</v>
      </c>
      <c r="W34" s="39">
        <v>285.12</v>
      </c>
      <c r="X34" s="39">
        <v>257.39999999999998</v>
      </c>
      <c r="Y34" s="39">
        <v>238.31999999999999</v>
      </c>
      <c r="Z34" s="39">
        <v>234</v>
      </c>
      <c r="AA34" s="39">
        <v>224.63999999999999</v>
      </c>
      <c r="AB34" s="13">
        <f>SUM(D34:AA34)</f>
        <v>7407.3599999999988</v>
      </c>
    </row>
    <row r="35" ht="14.1" customHeight="1">
      <c r="A35" s="10">
        <v>44913</v>
      </c>
      <c r="B35" s="29" t="s">
        <v>42</v>
      </c>
      <c r="C35" s="6" t="s">
        <v>28</v>
      </c>
      <c r="D35" s="7">
        <v>6.3200000000000003</v>
      </c>
      <c r="E35" s="7">
        <v>6.3200000000000003</v>
      </c>
      <c r="F35" s="7">
        <v>6.3200000000000003</v>
      </c>
      <c r="G35" s="7">
        <v>6.3200000000000003</v>
      </c>
      <c r="H35" s="7">
        <v>6.3200000000000003</v>
      </c>
      <c r="I35" s="7">
        <v>6.3200000000000003</v>
      </c>
      <c r="J35" s="7">
        <v>6.3200000000000003</v>
      </c>
      <c r="K35" s="7">
        <v>6.3200000000000003</v>
      </c>
      <c r="L35" s="7">
        <v>6.3200000000000003</v>
      </c>
      <c r="M35" s="7">
        <v>6.3200000000000003</v>
      </c>
      <c r="N35" s="7">
        <v>6.3200000000000003</v>
      </c>
      <c r="O35" s="7">
        <v>6.3200000000000003</v>
      </c>
      <c r="P35" s="7">
        <v>6.3200000000000003</v>
      </c>
      <c r="Q35" s="7">
        <v>6.3200000000000003</v>
      </c>
      <c r="R35" s="7">
        <v>6.3200000000000003</v>
      </c>
      <c r="S35" s="7">
        <v>6.3200000000000003</v>
      </c>
      <c r="T35" s="7">
        <v>6.3200000000000003</v>
      </c>
      <c r="U35" s="7">
        <v>6.3200000000000003</v>
      </c>
      <c r="V35" s="7">
        <v>6.3200000000000003</v>
      </c>
      <c r="W35" s="7">
        <v>6.3200000000000003</v>
      </c>
      <c r="X35" s="7">
        <v>6.3200000000000003</v>
      </c>
      <c r="Y35" s="7">
        <v>6.3200000000000003</v>
      </c>
      <c r="Z35" s="7">
        <v>6.3200000000000003</v>
      </c>
      <c r="AA35" s="7">
        <v>6.3200000000000003</v>
      </c>
      <c r="AB35" s="13"/>
      <c r="AF35" s="14"/>
    </row>
    <row r="36" ht="14.1" customHeight="1">
      <c r="A36" s="10"/>
      <c r="B36" s="30"/>
      <c r="C36" s="10" t="s">
        <v>34</v>
      </c>
      <c r="D36" s="26">
        <f t="shared" ref="D36:AA36" si="9">(D37/D35)/1.73</f>
        <v>23.146996414721592</v>
      </c>
      <c r="E36" s="26">
        <f t="shared" si="9"/>
        <v>23.772590912416767</v>
      </c>
      <c r="F36" s="26">
        <f t="shared" si="9"/>
        <v>29.633423575034755</v>
      </c>
      <c r="G36" s="26">
        <f t="shared" si="9"/>
        <v>34.045511085095484</v>
      </c>
      <c r="H36" s="26">
        <f t="shared" si="9"/>
        <v>35.16499597570791</v>
      </c>
      <c r="I36" s="26">
        <f t="shared" si="9"/>
        <v>38.655154752323114</v>
      </c>
      <c r="J36" s="26">
        <f t="shared" si="9"/>
        <v>38.951488988073457</v>
      </c>
      <c r="K36" s="26">
        <f t="shared" si="9"/>
        <v>39.116119119045877</v>
      </c>
      <c r="L36" s="26">
        <f t="shared" si="9"/>
        <v>37.864930123655526</v>
      </c>
      <c r="M36" s="26">
        <f t="shared" si="9"/>
        <v>38.721006804712076</v>
      </c>
      <c r="N36" s="26">
        <f t="shared" si="9"/>
        <v>38.490524621350694</v>
      </c>
      <c r="O36" s="26">
        <f t="shared" si="9"/>
        <v>41.256310821687272</v>
      </c>
      <c r="P36" s="26">
        <f t="shared" si="9"/>
        <v>42.112387502743843</v>
      </c>
      <c r="Q36" s="26">
        <f t="shared" si="9"/>
        <v>43.989170995829362</v>
      </c>
      <c r="R36" s="26">
        <f t="shared" si="9"/>
        <v>44.38428331016317</v>
      </c>
      <c r="S36" s="26">
        <f t="shared" si="9"/>
        <v>43.330650471939705</v>
      </c>
      <c r="T36" s="26">
        <f t="shared" si="9"/>
        <v>40.959976585936928</v>
      </c>
      <c r="U36" s="26">
        <f t="shared" si="9"/>
        <v>40.136825931074846</v>
      </c>
      <c r="V36" s="26">
        <f t="shared" si="9"/>
        <v>37.436891783127244</v>
      </c>
      <c r="W36" s="26">
        <f t="shared" si="9"/>
        <v>33.28821248262237</v>
      </c>
      <c r="X36" s="26">
        <f t="shared" si="9"/>
        <v>29.534645496451304</v>
      </c>
      <c r="Y36" s="26">
        <f t="shared" si="9"/>
        <v>25.583522353113342</v>
      </c>
      <c r="Z36" s="26">
        <f t="shared" si="9"/>
        <v>24.003073095778149</v>
      </c>
      <c r="AA36" s="26">
        <f t="shared" si="9"/>
        <v>22.916514231360207</v>
      </c>
      <c r="AB36" s="13"/>
      <c r="AF36" s="14"/>
    </row>
    <row r="37" ht="14.1" customHeight="1">
      <c r="A37" s="5"/>
      <c r="B37" s="31"/>
      <c r="C37" s="6" t="s">
        <v>29</v>
      </c>
      <c r="D37" s="42">
        <v>253.08000000000001</v>
      </c>
      <c r="E37" s="42">
        <v>259.92000000000002</v>
      </c>
      <c r="F37" s="42">
        <v>324</v>
      </c>
      <c r="G37" s="42">
        <v>372.24000000000001</v>
      </c>
      <c r="H37" s="42">
        <v>384.48000000000002</v>
      </c>
      <c r="I37" s="42">
        <v>422.64000000000004</v>
      </c>
      <c r="J37" s="42">
        <v>425.88</v>
      </c>
      <c r="K37" s="42">
        <v>427.68000000000001</v>
      </c>
      <c r="L37" s="42">
        <v>414</v>
      </c>
      <c r="M37" s="42">
        <v>423.36000000000001</v>
      </c>
      <c r="N37" s="42">
        <v>420.84000000000003</v>
      </c>
      <c r="O37" s="42">
        <v>451.07999999999998</v>
      </c>
      <c r="P37" s="42">
        <v>460.44000000000005</v>
      </c>
      <c r="Q37" s="42">
        <v>480.95999999999998</v>
      </c>
      <c r="R37" s="42">
        <v>485.28000000000003</v>
      </c>
      <c r="S37" s="42">
        <v>473.75999999999999</v>
      </c>
      <c r="T37" s="42">
        <v>447.83999999999997</v>
      </c>
      <c r="U37" s="42">
        <v>438.83999999999997</v>
      </c>
      <c r="V37" s="42">
        <v>409.31999999999999</v>
      </c>
      <c r="W37" s="42">
        <v>363.95999999999998</v>
      </c>
      <c r="X37" s="42">
        <v>322.92000000000002</v>
      </c>
      <c r="Y37" s="42">
        <v>279.72000000000003</v>
      </c>
      <c r="Z37" s="42">
        <v>262.44</v>
      </c>
      <c r="AA37" s="42">
        <v>250.55999999999997</v>
      </c>
      <c r="AB37" s="13">
        <f>SUM(D37:AA37)</f>
        <v>9255.239999999998</v>
      </c>
    </row>
    <row r="38" ht="14.1" customHeight="1">
      <c r="A38" s="10">
        <v>44913</v>
      </c>
      <c r="B38" s="29" t="s">
        <v>43</v>
      </c>
      <c r="C38" s="6" t="s">
        <v>28</v>
      </c>
      <c r="D38" s="7">
        <v>6.3200000000000003</v>
      </c>
      <c r="E38" s="7">
        <v>6.3200000000000003</v>
      </c>
      <c r="F38" s="7">
        <v>6.3200000000000003</v>
      </c>
      <c r="G38" s="7">
        <v>6.3200000000000003</v>
      </c>
      <c r="H38" s="7">
        <v>6.3200000000000003</v>
      </c>
      <c r="I38" s="7">
        <v>6.3200000000000003</v>
      </c>
      <c r="J38" s="7">
        <v>6.3200000000000003</v>
      </c>
      <c r="K38" s="7">
        <v>6.3200000000000003</v>
      </c>
      <c r="L38" s="7">
        <v>6.3200000000000003</v>
      </c>
      <c r="M38" s="7">
        <v>6.3200000000000003</v>
      </c>
      <c r="N38" s="7">
        <v>6.3200000000000003</v>
      </c>
      <c r="O38" s="7">
        <v>6.3200000000000003</v>
      </c>
      <c r="P38" s="7">
        <v>6.3200000000000003</v>
      </c>
      <c r="Q38" s="7">
        <v>6.3200000000000003</v>
      </c>
      <c r="R38" s="7">
        <v>6.3200000000000003</v>
      </c>
      <c r="S38" s="7">
        <v>6.3200000000000003</v>
      </c>
      <c r="T38" s="7">
        <v>6.3200000000000003</v>
      </c>
      <c r="U38" s="7">
        <v>6.3200000000000003</v>
      </c>
      <c r="V38" s="7">
        <v>6.3200000000000003</v>
      </c>
      <c r="W38" s="7">
        <v>6.3200000000000003</v>
      </c>
      <c r="X38" s="7">
        <v>6.3200000000000003</v>
      </c>
      <c r="Y38" s="7">
        <v>6.3200000000000003</v>
      </c>
      <c r="Z38" s="7">
        <v>6.3200000000000003</v>
      </c>
      <c r="AA38" s="7">
        <v>6.3200000000000003</v>
      </c>
      <c r="AB38" s="13"/>
      <c r="AF38" s="14"/>
    </row>
    <row r="39" ht="14.1" customHeight="1">
      <c r="A39" s="10"/>
      <c r="B39" s="30"/>
      <c r="C39" s="10" t="s">
        <v>34</v>
      </c>
      <c r="D39" s="26">
        <f t="shared" ref="D39:AA39" si="10">(D40/D38)/1.73</f>
        <v>10.3058461988732</v>
      </c>
      <c r="E39" s="26">
        <f t="shared" si="10"/>
        <v>10.404624277456648</v>
      </c>
      <c r="F39" s="26">
        <f t="shared" si="10"/>
        <v>11.161922879929756</v>
      </c>
      <c r="G39" s="26">
        <f t="shared" si="10"/>
        <v>14.092339211238748</v>
      </c>
      <c r="H39" s="26">
        <f t="shared" si="10"/>
        <v>14.224043316016683</v>
      </c>
      <c r="I39" s="26">
        <f t="shared" si="10"/>
        <v>14.75085973512841</v>
      </c>
      <c r="J39" s="26">
        <f t="shared" si="10"/>
        <v>14.717933708933927</v>
      </c>
      <c r="K39" s="26">
        <f t="shared" si="10"/>
        <v>14.520377551767028</v>
      </c>
      <c r="L39" s="26">
        <f t="shared" si="10"/>
        <v>14.454525499378063</v>
      </c>
      <c r="M39" s="26">
        <f t="shared" si="10"/>
        <v>14.421599473183582</v>
      </c>
      <c r="N39" s="26">
        <f t="shared" si="10"/>
        <v>14.586229604155994</v>
      </c>
      <c r="O39" s="26">
        <f t="shared" si="10"/>
        <v>13.993561132655302</v>
      </c>
      <c r="P39" s="26">
        <f t="shared" si="10"/>
        <v>15.178898075656692</v>
      </c>
      <c r="Q39" s="26">
        <f t="shared" si="10"/>
        <v>17.154459647325673</v>
      </c>
      <c r="R39" s="26">
        <f t="shared" si="10"/>
        <v>18.438574668910512</v>
      </c>
      <c r="S39" s="26">
        <f t="shared" si="10"/>
        <v>18.175166459354649</v>
      </c>
      <c r="T39" s="26">
        <f t="shared" si="10"/>
        <v>17.911758249798783</v>
      </c>
      <c r="U39" s="26">
        <f t="shared" si="10"/>
        <v>17.220311699714642</v>
      </c>
      <c r="V39" s="26">
        <f t="shared" si="10"/>
        <v>15.771566547157384</v>
      </c>
      <c r="W39" s="26">
        <f t="shared" si="10"/>
        <v>13.43381868734909</v>
      </c>
      <c r="X39" s="26">
        <f t="shared" si="10"/>
        <v>11.425331089485622</v>
      </c>
      <c r="Y39" s="26">
        <f t="shared" si="10"/>
        <v>10.832662617984926</v>
      </c>
      <c r="Z39" s="26">
        <f t="shared" si="10"/>
        <v>10.898514670373892</v>
      </c>
      <c r="AA39" s="26">
        <f t="shared" si="10"/>
        <v>10.56925440842906</v>
      </c>
      <c r="AB39" s="13"/>
      <c r="AF39" s="14"/>
    </row>
    <row r="40" ht="14.1" customHeight="1">
      <c r="A40" s="5"/>
      <c r="B40" s="31"/>
      <c r="C40" s="6" t="s">
        <v>29</v>
      </c>
      <c r="D40" s="42">
        <v>112.68000000000001</v>
      </c>
      <c r="E40" s="42">
        <v>113.76000000000001</v>
      </c>
      <c r="F40" s="42">
        <v>122.03999999999999</v>
      </c>
      <c r="G40" s="42">
        <v>154.07999999999998</v>
      </c>
      <c r="H40" s="42">
        <v>155.52000000000001</v>
      </c>
      <c r="I40" s="42">
        <v>161.28</v>
      </c>
      <c r="J40" s="42">
        <v>160.91999999999999</v>
      </c>
      <c r="K40" s="42">
        <v>158.75999999999999</v>
      </c>
      <c r="L40" s="42">
        <v>158.03999999999999</v>
      </c>
      <c r="M40" s="42">
        <v>157.68000000000001</v>
      </c>
      <c r="N40" s="42">
        <v>159.47999999999999</v>
      </c>
      <c r="O40" s="42">
        <v>153</v>
      </c>
      <c r="P40" s="42">
        <v>165.96000000000001</v>
      </c>
      <c r="Q40" s="42">
        <v>187.56</v>
      </c>
      <c r="R40" s="42">
        <v>201.59999999999999</v>
      </c>
      <c r="S40" s="42">
        <v>198.72</v>
      </c>
      <c r="T40" s="42">
        <v>195.83999999999997</v>
      </c>
      <c r="U40" s="42">
        <v>188.28</v>
      </c>
      <c r="V40" s="42">
        <v>172.44</v>
      </c>
      <c r="W40" s="42">
        <v>146.88000000000002</v>
      </c>
      <c r="X40" s="42">
        <v>124.92</v>
      </c>
      <c r="Y40" s="42">
        <v>118.44</v>
      </c>
      <c r="Z40" s="42">
        <v>119.16</v>
      </c>
      <c r="AA40" s="42">
        <v>115.55999999999999</v>
      </c>
      <c r="AB40" s="13">
        <f>SUM(D40:AA40)</f>
        <v>3702.6000000000004</v>
      </c>
    </row>
    <row r="41" ht="14.1" customHeight="1">
      <c r="A41" s="10">
        <v>44913</v>
      </c>
      <c r="B41" s="29" t="s">
        <v>44</v>
      </c>
      <c r="C41" s="6" t="s">
        <v>28</v>
      </c>
      <c r="D41" s="7">
        <v>6.3200000000000003</v>
      </c>
      <c r="E41" s="7">
        <v>6.3200000000000003</v>
      </c>
      <c r="F41" s="7">
        <v>6.3200000000000003</v>
      </c>
      <c r="G41" s="7">
        <v>6.3200000000000003</v>
      </c>
      <c r="H41" s="7">
        <v>6.3200000000000003</v>
      </c>
      <c r="I41" s="7">
        <v>6.3200000000000003</v>
      </c>
      <c r="J41" s="7">
        <v>6.3200000000000003</v>
      </c>
      <c r="K41" s="7">
        <v>6.3200000000000003</v>
      </c>
      <c r="L41" s="7">
        <v>6.3200000000000003</v>
      </c>
      <c r="M41" s="7">
        <v>6.3200000000000003</v>
      </c>
      <c r="N41" s="7">
        <v>6.3200000000000003</v>
      </c>
      <c r="O41" s="7">
        <v>6.3200000000000003</v>
      </c>
      <c r="P41" s="7">
        <v>6.3200000000000003</v>
      </c>
      <c r="Q41" s="7">
        <v>6.3200000000000003</v>
      </c>
      <c r="R41" s="7">
        <v>6.3200000000000003</v>
      </c>
      <c r="S41" s="7">
        <v>6.3200000000000003</v>
      </c>
      <c r="T41" s="7">
        <v>6.3200000000000003</v>
      </c>
      <c r="U41" s="7">
        <v>6.3200000000000003</v>
      </c>
      <c r="V41" s="7">
        <v>6.3200000000000003</v>
      </c>
      <c r="W41" s="7">
        <v>6.3200000000000003</v>
      </c>
      <c r="X41" s="7">
        <v>6.3200000000000003</v>
      </c>
      <c r="Y41" s="7">
        <v>6.3200000000000003</v>
      </c>
      <c r="Z41" s="7">
        <v>6.3200000000000003</v>
      </c>
      <c r="AA41" s="7">
        <v>6.3200000000000003</v>
      </c>
      <c r="AB41" s="13"/>
      <c r="AF41" s="14"/>
    </row>
    <row r="42" ht="14.1" customHeight="1">
      <c r="A42" s="10"/>
      <c r="B42" s="30"/>
      <c r="C42" s="10" t="s">
        <v>34</v>
      </c>
      <c r="D42" s="26">
        <f t="shared" ref="D42:AA42" si="11">(D43/D41)/1.73</f>
        <v>20.348284188190529</v>
      </c>
      <c r="E42" s="26">
        <f t="shared" si="11"/>
        <v>20.578766371551914</v>
      </c>
      <c r="F42" s="26">
        <f t="shared" si="11"/>
        <v>24.003073095778149</v>
      </c>
      <c r="G42" s="26">
        <f t="shared" si="11"/>
        <v>30.390722177507865</v>
      </c>
      <c r="H42" s="26">
        <f t="shared" si="11"/>
        <v>31.27972488475891</v>
      </c>
      <c r="I42" s="26">
        <f t="shared" si="11"/>
        <v>40.202677983463815</v>
      </c>
      <c r="J42" s="26">
        <f t="shared" si="11"/>
        <v>43.297724445745224</v>
      </c>
      <c r="K42" s="26">
        <f t="shared" si="11"/>
        <v>45.470842174581108</v>
      </c>
      <c r="L42" s="26">
        <f t="shared" si="11"/>
        <v>45.33913806980317</v>
      </c>
      <c r="M42" s="26">
        <f t="shared" si="11"/>
        <v>45.865954488914909</v>
      </c>
      <c r="N42" s="26">
        <f t="shared" si="11"/>
        <v>46.359844881832153</v>
      </c>
      <c r="O42" s="26">
        <f t="shared" si="11"/>
        <v>45.372064095997658</v>
      </c>
      <c r="P42" s="26">
        <f t="shared" si="11"/>
        <v>46.063510646081802</v>
      </c>
      <c r="Q42" s="26">
        <f t="shared" si="11"/>
        <v>49.586595448891494</v>
      </c>
      <c r="R42" s="26">
        <f t="shared" si="11"/>
        <v>48.961000951196311</v>
      </c>
      <c r="S42" s="26">
        <f t="shared" si="11"/>
        <v>49.191483134557693</v>
      </c>
      <c r="T42" s="26">
        <f t="shared" si="11"/>
        <v>46.491548986610084</v>
      </c>
      <c r="U42" s="26">
        <f t="shared" si="11"/>
        <v>43.857466891051438</v>
      </c>
      <c r="V42" s="26">
        <f t="shared" si="11"/>
        <v>39.51123143337967</v>
      </c>
      <c r="W42" s="26">
        <f t="shared" si="11"/>
        <v>34.210141216067903</v>
      </c>
      <c r="X42" s="26">
        <f t="shared" si="11"/>
        <v>27.42737982000439</v>
      </c>
      <c r="Y42" s="26">
        <f t="shared" si="11"/>
        <v>23.607960781444355</v>
      </c>
      <c r="Z42" s="26">
        <f t="shared" si="11"/>
        <v>21.764103314553303</v>
      </c>
      <c r="AA42" s="26">
        <f t="shared" si="11"/>
        <v>21.138508816858121</v>
      </c>
      <c r="AB42" s="13"/>
      <c r="AF42" s="14"/>
    </row>
    <row r="43" ht="14.1" customHeight="1">
      <c r="A43" s="5"/>
      <c r="B43" s="31"/>
      <c r="C43" s="6" t="s">
        <v>29</v>
      </c>
      <c r="D43" s="39">
        <v>222.47999999999999</v>
      </c>
      <c r="E43" s="39">
        <v>225</v>
      </c>
      <c r="F43" s="39">
        <v>262.44</v>
      </c>
      <c r="G43" s="39">
        <v>332.27999999999997</v>
      </c>
      <c r="H43" s="39">
        <v>342</v>
      </c>
      <c r="I43" s="39">
        <v>439.56</v>
      </c>
      <c r="J43" s="39">
        <v>473.40000000000003</v>
      </c>
      <c r="K43" s="39">
        <v>497.16000000000003</v>
      </c>
      <c r="L43" s="39">
        <v>495.71999999999997</v>
      </c>
      <c r="M43" s="39">
        <v>501.48000000000002</v>
      </c>
      <c r="N43" s="39">
        <v>506.88000000000005</v>
      </c>
      <c r="O43" s="39">
        <v>496.08000000000004</v>
      </c>
      <c r="P43" s="39">
        <v>503.63999999999999</v>
      </c>
      <c r="Q43" s="39">
        <v>542.16000000000008</v>
      </c>
      <c r="R43" s="39">
        <v>535.32000000000005</v>
      </c>
      <c r="S43" s="39">
        <v>537.84000000000003</v>
      </c>
      <c r="T43" s="39">
        <v>508.31999999999999</v>
      </c>
      <c r="U43" s="39">
        <v>479.52000000000004</v>
      </c>
      <c r="V43" s="39">
        <v>432</v>
      </c>
      <c r="W43" s="39">
        <v>374.04000000000002</v>
      </c>
      <c r="X43" s="39">
        <v>299.88</v>
      </c>
      <c r="Y43" s="39">
        <v>258.12</v>
      </c>
      <c r="Z43" s="39">
        <v>237.96000000000001</v>
      </c>
      <c r="AA43" s="39">
        <v>231.11999999999998</v>
      </c>
      <c r="AB43" s="13">
        <f>SUM(D43:AA43)</f>
        <v>9734.3999999999996</v>
      </c>
    </row>
    <row r="44" ht="14.1" customHeight="1">
      <c r="A44" s="10">
        <v>44913</v>
      </c>
      <c r="B44" s="29" t="s">
        <v>45</v>
      </c>
      <c r="C44" s="6" t="s">
        <v>28</v>
      </c>
      <c r="D44" s="7">
        <v>6.3200000000000003</v>
      </c>
      <c r="E44" s="7">
        <v>6.3200000000000003</v>
      </c>
      <c r="F44" s="7">
        <v>6.3200000000000003</v>
      </c>
      <c r="G44" s="7">
        <v>6.3200000000000003</v>
      </c>
      <c r="H44" s="7">
        <v>6.3200000000000003</v>
      </c>
      <c r="I44" s="7">
        <v>6.3200000000000003</v>
      </c>
      <c r="J44" s="7">
        <v>6.3200000000000003</v>
      </c>
      <c r="K44" s="7">
        <v>6.3200000000000003</v>
      </c>
      <c r="L44" s="7">
        <v>6.3200000000000003</v>
      </c>
      <c r="M44" s="7">
        <v>6.3200000000000003</v>
      </c>
      <c r="N44" s="7">
        <v>6.3200000000000003</v>
      </c>
      <c r="O44" s="7">
        <v>6.3200000000000003</v>
      </c>
      <c r="P44" s="7">
        <v>6.3200000000000003</v>
      </c>
      <c r="Q44" s="7">
        <v>6.3200000000000003</v>
      </c>
      <c r="R44" s="7">
        <v>6.3200000000000003</v>
      </c>
      <c r="S44" s="7">
        <v>6.3200000000000003</v>
      </c>
      <c r="T44" s="7">
        <v>6.3200000000000003</v>
      </c>
      <c r="U44" s="7">
        <v>6.3200000000000003</v>
      </c>
      <c r="V44" s="7">
        <v>6.3200000000000003</v>
      </c>
      <c r="W44" s="7">
        <v>6.3200000000000003</v>
      </c>
      <c r="X44" s="7">
        <v>6.3200000000000003</v>
      </c>
      <c r="Y44" s="7">
        <v>6.3200000000000003</v>
      </c>
      <c r="Z44" s="7">
        <v>6.3200000000000003</v>
      </c>
      <c r="AA44" s="7">
        <v>6.3200000000000003</v>
      </c>
      <c r="AB44" s="13"/>
      <c r="AF44" s="14"/>
    </row>
    <row r="45" ht="14.1" customHeight="1">
      <c r="A45" s="10"/>
      <c r="B45" s="30"/>
      <c r="C45" s="10" t="s">
        <v>34</v>
      </c>
      <c r="D45" s="26">
        <f t="shared" ref="D45:AA45" si="12">(D46/D44)/1.73</f>
        <v>9.0546572034828419</v>
      </c>
      <c r="E45" s="26">
        <f t="shared" si="12"/>
        <v>10.272920172678715</v>
      </c>
      <c r="F45" s="26">
        <f t="shared" si="12"/>
        <v>11.128996853735273</v>
      </c>
      <c r="G45" s="26">
        <f t="shared" si="12"/>
        <v>12.511889953903561</v>
      </c>
      <c r="H45" s="26">
        <f t="shared" si="12"/>
        <v>11.952147508597353</v>
      </c>
      <c r="I45" s="26">
        <f t="shared" si="12"/>
        <v>13.499670739738054</v>
      </c>
      <c r="J45" s="26">
        <f t="shared" si="12"/>
        <v>14.75085973512841</v>
      </c>
      <c r="K45" s="26">
        <f t="shared" si="12"/>
        <v>14.520377551767028</v>
      </c>
      <c r="L45" s="26">
        <f t="shared" si="12"/>
        <v>16.166678861491182</v>
      </c>
      <c r="M45" s="26">
        <f t="shared" si="12"/>
        <v>15.442306285212556</v>
      </c>
      <c r="N45" s="26">
        <f t="shared" si="12"/>
        <v>16.759347332991879</v>
      </c>
      <c r="O45" s="26">
        <f t="shared" si="12"/>
        <v>16.430087071047044</v>
      </c>
      <c r="P45" s="26">
        <f t="shared" si="12"/>
        <v>17.780054145020852</v>
      </c>
      <c r="Q45" s="26">
        <f t="shared" si="12"/>
        <v>19.821467769078801</v>
      </c>
      <c r="R45" s="26">
        <f t="shared" si="12"/>
        <v>18.504426721299481</v>
      </c>
      <c r="S45" s="26">
        <f t="shared" si="12"/>
        <v>19.195873271383622</v>
      </c>
      <c r="T45" s="26">
        <f t="shared" si="12"/>
        <v>18.142240433160168</v>
      </c>
      <c r="U45" s="26">
        <f t="shared" si="12"/>
        <v>16.660569254408429</v>
      </c>
      <c r="V45" s="26">
        <f t="shared" si="12"/>
        <v>14.75085973512841</v>
      </c>
      <c r="W45" s="26">
        <f t="shared" si="12"/>
        <v>13.137484451598739</v>
      </c>
      <c r="X45" s="26">
        <f t="shared" si="12"/>
        <v>11.853369430013903</v>
      </c>
      <c r="Y45" s="26">
        <f t="shared" si="12"/>
        <v>10.668032487012511</v>
      </c>
      <c r="Z45" s="26">
        <f t="shared" si="12"/>
        <v>9.8778078583449176</v>
      </c>
      <c r="AA45" s="26">
        <f t="shared" si="12"/>
        <v>9.4826955440111202</v>
      </c>
      <c r="AB45" s="13"/>
      <c r="AF45" s="14"/>
    </row>
    <row r="46" ht="14.1" customHeight="1">
      <c r="A46" s="5"/>
      <c r="B46" s="31"/>
      <c r="C46" s="6" t="s">
        <v>29</v>
      </c>
      <c r="D46" s="42">
        <v>99</v>
      </c>
      <c r="E46" s="42">
        <v>112.31999999999999</v>
      </c>
      <c r="F46" s="42">
        <v>121.67999999999999</v>
      </c>
      <c r="G46" s="42">
        <v>136.79999999999998</v>
      </c>
      <c r="H46" s="42">
        <v>130.68000000000001</v>
      </c>
      <c r="I46" s="42">
        <v>147.59999999999999</v>
      </c>
      <c r="J46" s="42">
        <v>161.28</v>
      </c>
      <c r="K46" s="42">
        <v>158.75999999999999</v>
      </c>
      <c r="L46" s="42">
        <v>176.75999999999999</v>
      </c>
      <c r="M46" s="42">
        <v>168.84</v>
      </c>
      <c r="N46" s="42">
        <v>183.24000000000001</v>
      </c>
      <c r="O46" s="42">
        <v>179.63999999999999</v>
      </c>
      <c r="P46" s="42">
        <v>194.40000000000001</v>
      </c>
      <c r="Q46" s="42">
        <v>216.72</v>
      </c>
      <c r="R46" s="42">
        <v>202.31999999999999</v>
      </c>
      <c r="S46" s="42">
        <v>209.88</v>
      </c>
      <c r="T46" s="42">
        <v>198.36000000000001</v>
      </c>
      <c r="U46" s="42">
        <v>182.16</v>
      </c>
      <c r="V46" s="42">
        <v>161.28</v>
      </c>
      <c r="W46" s="42">
        <v>143.63999999999999</v>
      </c>
      <c r="X46" s="42">
        <v>129.59999999999999</v>
      </c>
      <c r="Y46" s="42">
        <v>116.64</v>
      </c>
      <c r="Z46" s="42">
        <v>108</v>
      </c>
      <c r="AA46" s="42">
        <v>103.67999999999999</v>
      </c>
      <c r="AB46" s="13">
        <f>SUM(D46:AA46)</f>
        <v>3743.2799999999997</v>
      </c>
    </row>
    <row r="47" ht="14.1" customHeight="1">
      <c r="A47" s="10">
        <v>44913</v>
      </c>
      <c r="B47" s="29" t="s">
        <v>50</v>
      </c>
      <c r="C47" s="6" t="s">
        <v>28</v>
      </c>
      <c r="D47" s="7">
        <v>6.3200000000000003</v>
      </c>
      <c r="E47" s="7">
        <v>6.3200000000000003</v>
      </c>
      <c r="F47" s="7">
        <v>6.3200000000000003</v>
      </c>
      <c r="G47" s="7">
        <v>6.3200000000000003</v>
      </c>
      <c r="H47" s="7">
        <v>6.3200000000000003</v>
      </c>
      <c r="I47" s="7">
        <v>6.3200000000000003</v>
      </c>
      <c r="J47" s="7">
        <v>6.3200000000000003</v>
      </c>
      <c r="K47" s="7">
        <v>6.3200000000000003</v>
      </c>
      <c r="L47" s="7">
        <v>6.3200000000000003</v>
      </c>
      <c r="M47" s="7">
        <v>6.3200000000000003</v>
      </c>
      <c r="N47" s="7">
        <v>6.3200000000000003</v>
      </c>
      <c r="O47" s="7">
        <v>6.3200000000000003</v>
      </c>
      <c r="P47" s="7">
        <v>6.3200000000000003</v>
      </c>
      <c r="Q47" s="7">
        <v>6.3200000000000003</v>
      </c>
      <c r="R47" s="7">
        <v>6.3200000000000003</v>
      </c>
      <c r="S47" s="7">
        <v>6.3200000000000003</v>
      </c>
      <c r="T47" s="7">
        <v>6.3200000000000003</v>
      </c>
      <c r="U47" s="7">
        <v>6.3200000000000003</v>
      </c>
      <c r="V47" s="7">
        <v>6.3200000000000003</v>
      </c>
      <c r="W47" s="7">
        <v>6.3200000000000003</v>
      </c>
      <c r="X47" s="7">
        <v>6.3200000000000003</v>
      </c>
      <c r="Y47" s="7">
        <v>6.3200000000000003</v>
      </c>
      <c r="Z47" s="7">
        <v>6.3200000000000003</v>
      </c>
      <c r="AA47" s="7">
        <v>6.3200000000000003</v>
      </c>
      <c r="AB47" s="13"/>
    </row>
    <row r="48" ht="14.1" customHeight="1">
      <c r="A48" s="5"/>
      <c r="B48" s="30"/>
      <c r="C48" s="10" t="s">
        <v>34</v>
      </c>
      <c r="D48" s="26">
        <f t="shared" ref="D48:AA48" si="13">(D49/D47)/1.73</f>
        <v>0</v>
      </c>
      <c r="E48" s="26">
        <f t="shared" si="13"/>
        <v>0</v>
      </c>
      <c r="F48" s="26">
        <f t="shared" si="13"/>
        <v>0</v>
      </c>
      <c r="G48" s="26">
        <f t="shared" si="13"/>
        <v>0</v>
      </c>
      <c r="H48" s="26">
        <f t="shared" si="13"/>
        <v>0</v>
      </c>
      <c r="I48" s="26">
        <f t="shared" si="13"/>
        <v>0</v>
      </c>
      <c r="J48" s="26">
        <f t="shared" si="13"/>
        <v>0</v>
      </c>
      <c r="K48" s="26">
        <f t="shared" si="13"/>
        <v>0</v>
      </c>
      <c r="L48" s="26">
        <f t="shared" si="13"/>
        <v>0</v>
      </c>
      <c r="M48" s="26">
        <f t="shared" si="13"/>
        <v>0</v>
      </c>
      <c r="N48" s="26">
        <f t="shared" si="13"/>
        <v>0</v>
      </c>
      <c r="O48" s="26">
        <f t="shared" si="13"/>
        <v>0</v>
      </c>
      <c r="P48" s="26">
        <f t="shared" si="13"/>
        <v>0</v>
      </c>
      <c r="Q48" s="26">
        <f t="shared" si="13"/>
        <v>0</v>
      </c>
      <c r="R48" s="26">
        <f t="shared" si="13"/>
        <v>0</v>
      </c>
      <c r="S48" s="26">
        <f t="shared" si="13"/>
        <v>0</v>
      </c>
      <c r="T48" s="26">
        <f t="shared" si="13"/>
        <v>0</v>
      </c>
      <c r="U48" s="26">
        <f t="shared" si="13"/>
        <v>0</v>
      </c>
      <c r="V48" s="26">
        <f t="shared" si="13"/>
        <v>0</v>
      </c>
      <c r="W48" s="26">
        <f t="shared" si="13"/>
        <v>0</v>
      </c>
      <c r="X48" s="26">
        <f t="shared" si="13"/>
        <v>0</v>
      </c>
      <c r="Y48" s="26">
        <f t="shared" si="13"/>
        <v>0</v>
      </c>
      <c r="Z48" s="26">
        <f t="shared" si="13"/>
        <v>0</v>
      </c>
      <c r="AA48" s="26">
        <f t="shared" si="13"/>
        <v>0</v>
      </c>
      <c r="AB48" s="13"/>
    </row>
    <row r="49" ht="14.1" customHeight="1">
      <c r="A49" s="5"/>
      <c r="B49" s="31"/>
      <c r="C49" s="6" t="s">
        <v>29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13">
        <f>SUM(D49:AA49)</f>
        <v>0</v>
      </c>
    </row>
    <row r="50" ht="14.1" customHeight="1">
      <c r="A50" s="10">
        <v>44913</v>
      </c>
      <c r="B50" s="29" t="s">
        <v>51</v>
      </c>
      <c r="C50" s="6" t="s">
        <v>28</v>
      </c>
      <c r="D50" s="7">
        <v>6.3200000000000003</v>
      </c>
      <c r="E50" s="7">
        <v>6.3200000000000003</v>
      </c>
      <c r="F50" s="7">
        <v>6.3200000000000003</v>
      </c>
      <c r="G50" s="7">
        <v>6.3200000000000003</v>
      </c>
      <c r="H50" s="7">
        <v>6.3200000000000003</v>
      </c>
      <c r="I50" s="7">
        <v>6.3200000000000003</v>
      </c>
      <c r="J50" s="7">
        <v>6.3200000000000003</v>
      </c>
      <c r="K50" s="7">
        <v>6.3200000000000003</v>
      </c>
      <c r="L50" s="7">
        <v>6.3200000000000003</v>
      </c>
      <c r="M50" s="7">
        <v>6.3200000000000003</v>
      </c>
      <c r="N50" s="7">
        <v>6.3200000000000003</v>
      </c>
      <c r="O50" s="7">
        <v>6.3200000000000003</v>
      </c>
      <c r="P50" s="7">
        <v>6.3200000000000003</v>
      </c>
      <c r="Q50" s="7">
        <v>6.3200000000000003</v>
      </c>
      <c r="R50" s="7">
        <v>6.3200000000000003</v>
      </c>
      <c r="S50" s="7">
        <v>6.3200000000000003</v>
      </c>
      <c r="T50" s="7">
        <v>6.3200000000000003</v>
      </c>
      <c r="U50" s="7">
        <v>6.3200000000000003</v>
      </c>
      <c r="V50" s="7">
        <v>6.3200000000000003</v>
      </c>
      <c r="W50" s="7">
        <v>6.3200000000000003</v>
      </c>
      <c r="X50" s="7">
        <v>6.3200000000000003</v>
      </c>
      <c r="Y50" s="7">
        <v>6.3200000000000003</v>
      </c>
      <c r="Z50" s="7">
        <v>6.3200000000000003</v>
      </c>
      <c r="AA50" s="7">
        <v>6.3200000000000003</v>
      </c>
      <c r="AB50" s="13"/>
    </row>
    <row r="51" ht="14.1" customHeight="1">
      <c r="A51" s="5"/>
      <c r="B51" s="30"/>
      <c r="C51" s="10" t="s">
        <v>34</v>
      </c>
      <c r="D51" s="26">
        <f t="shared" ref="D51:AA51" si="14">(D52/D50)/1.73</f>
        <v>9.2851393868442234</v>
      </c>
      <c r="E51" s="26">
        <f t="shared" si="14"/>
        <v>9.4826955440111202</v>
      </c>
      <c r="F51" s="26">
        <f t="shared" si="14"/>
        <v>11.458257115680103</v>
      </c>
      <c r="G51" s="26">
        <f t="shared" si="14"/>
        <v>17.121533621131192</v>
      </c>
      <c r="H51" s="26">
        <f t="shared" si="14"/>
        <v>20.54584034535743</v>
      </c>
      <c r="I51" s="26">
        <f t="shared" si="14"/>
        <v>24.826223750640228</v>
      </c>
      <c r="J51" s="26">
        <f t="shared" si="14"/>
        <v>26.176190824614029</v>
      </c>
      <c r="K51" s="26">
        <f t="shared" si="14"/>
        <v>26.505451086558868</v>
      </c>
      <c r="L51" s="26">
        <f t="shared" si="14"/>
        <v>25.715226457891273</v>
      </c>
      <c r="M51" s="26">
        <f t="shared" si="14"/>
        <v>25.320114143557472</v>
      </c>
      <c r="N51" s="26">
        <f t="shared" si="14"/>
        <v>25.254262091168506</v>
      </c>
      <c r="O51" s="26">
        <f t="shared" si="14"/>
        <v>24.727445672056778</v>
      </c>
      <c r="P51" s="26">
        <f t="shared" si="14"/>
        <v>26.637155191336795</v>
      </c>
      <c r="Q51" s="26">
        <f t="shared" si="14"/>
        <v>29.370015365478888</v>
      </c>
      <c r="R51" s="26">
        <f t="shared" si="14"/>
        <v>30.950464622814074</v>
      </c>
      <c r="S51" s="26">
        <f t="shared" si="14"/>
        <v>27.855418160532668</v>
      </c>
      <c r="T51" s="26">
        <f t="shared" si="14"/>
        <v>27.394453793809905</v>
      </c>
      <c r="U51" s="26">
        <f t="shared" si="14"/>
        <v>24.365259383917461</v>
      </c>
      <c r="V51" s="26">
        <f t="shared" si="14"/>
        <v>21.994585497914681</v>
      </c>
      <c r="W51" s="26">
        <f t="shared" si="14"/>
        <v>15.738640520962905</v>
      </c>
      <c r="X51" s="26">
        <f t="shared" si="14"/>
        <v>11.39240506329114</v>
      </c>
      <c r="Y51" s="26">
        <f t="shared" si="14"/>
        <v>10.668032487012511</v>
      </c>
      <c r="Z51" s="26">
        <f t="shared" si="14"/>
        <v>9.9765859369283678</v>
      </c>
      <c r="AA51" s="26">
        <f t="shared" si="14"/>
        <v>9.7461037535669863</v>
      </c>
      <c r="AB51" s="13"/>
    </row>
    <row r="52" ht="14.1" customHeight="1">
      <c r="A52" s="5"/>
      <c r="B52" s="31"/>
      <c r="C52" s="6" t="s">
        <v>29</v>
      </c>
      <c r="D52" s="43">
        <v>101.52</v>
      </c>
      <c r="E52" s="43">
        <v>103.67999999999999</v>
      </c>
      <c r="F52" s="43">
        <v>125.27999999999999</v>
      </c>
      <c r="G52" s="43">
        <v>187.19999999999999</v>
      </c>
      <c r="H52" s="43">
        <v>224.63999999999999</v>
      </c>
      <c r="I52" s="43">
        <v>271.44</v>
      </c>
      <c r="J52" s="43">
        <v>286.19999999999999</v>
      </c>
      <c r="K52" s="43">
        <v>289.80000000000001</v>
      </c>
      <c r="L52" s="43">
        <v>281.16000000000003</v>
      </c>
      <c r="M52" s="43">
        <v>276.83999999999997</v>
      </c>
      <c r="N52" s="43">
        <v>276.12</v>
      </c>
      <c r="O52" s="43">
        <v>270.36000000000001</v>
      </c>
      <c r="P52" s="43">
        <v>291.24000000000001</v>
      </c>
      <c r="Q52" s="43">
        <v>321.12</v>
      </c>
      <c r="R52" s="43">
        <v>338.39999999999998</v>
      </c>
      <c r="S52" s="43">
        <v>304.56</v>
      </c>
      <c r="T52" s="43">
        <v>299.51999999999998</v>
      </c>
      <c r="U52" s="43">
        <v>266.39999999999998</v>
      </c>
      <c r="V52" s="43">
        <v>240.47999999999999</v>
      </c>
      <c r="W52" s="43">
        <v>172.08000000000001</v>
      </c>
      <c r="X52" s="43">
        <v>124.56</v>
      </c>
      <c r="Y52" s="43">
        <v>116.64</v>
      </c>
      <c r="Z52" s="43">
        <v>109.08</v>
      </c>
      <c r="AA52" s="43">
        <v>106.56</v>
      </c>
      <c r="AB52" s="13">
        <f>SUM(D52:AA52)</f>
        <v>5384.8800000000001</v>
      </c>
    </row>
    <row r="53" ht="12.75">
      <c r="A53" s="10">
        <v>44913</v>
      </c>
      <c r="B53" s="32" t="s">
        <v>48</v>
      </c>
      <c r="C53" s="15" t="s">
        <v>28</v>
      </c>
      <c r="D53" s="28">
        <v>10.4</v>
      </c>
      <c r="E53" s="28">
        <v>10.4</v>
      </c>
      <c r="F53" s="28">
        <v>10.4</v>
      </c>
      <c r="G53" s="28">
        <v>10.4</v>
      </c>
      <c r="H53" s="28">
        <v>10.4</v>
      </c>
      <c r="I53" s="28">
        <v>10.4</v>
      </c>
      <c r="J53" s="28">
        <v>10.4</v>
      </c>
      <c r="K53" s="28">
        <v>10.4</v>
      </c>
      <c r="L53" s="28">
        <v>10.4</v>
      </c>
      <c r="M53" s="28">
        <v>10.4</v>
      </c>
      <c r="N53" s="28">
        <v>10.4</v>
      </c>
      <c r="O53" s="28">
        <v>10.4</v>
      </c>
      <c r="P53" s="28">
        <v>10.4</v>
      </c>
      <c r="Q53" s="28">
        <v>10.4</v>
      </c>
      <c r="R53" s="28">
        <v>10.4</v>
      </c>
      <c r="S53" s="28">
        <v>10.4</v>
      </c>
      <c r="T53" s="28">
        <v>10.4</v>
      </c>
      <c r="U53" s="28">
        <v>10.4</v>
      </c>
      <c r="V53" s="28">
        <v>10.4</v>
      </c>
      <c r="W53" s="28">
        <v>10.4</v>
      </c>
      <c r="X53" s="28">
        <v>10.4</v>
      </c>
      <c r="Y53" s="28">
        <v>10.4</v>
      </c>
      <c r="Z53" s="28">
        <v>10.4</v>
      </c>
      <c r="AA53" s="28">
        <v>10.4</v>
      </c>
      <c r="AB53" s="13"/>
    </row>
    <row r="54" ht="14.1" customHeight="1">
      <c r="A54" s="10"/>
      <c r="B54" s="33"/>
      <c r="C54" s="10" t="s">
        <v>34</v>
      </c>
      <c r="D54" s="26">
        <f t="shared" ref="D54:AA54" si="15">(D55/D53)/1.73</f>
        <v>0</v>
      </c>
      <c r="E54" s="26">
        <f t="shared" si="15"/>
        <v>0</v>
      </c>
      <c r="F54" s="26">
        <f t="shared" si="15"/>
        <v>0.033348154735437972</v>
      </c>
      <c r="G54" s="26">
        <f t="shared" si="15"/>
        <v>0</v>
      </c>
      <c r="H54" s="26">
        <f t="shared" si="15"/>
        <v>0</v>
      </c>
      <c r="I54" s="26">
        <f t="shared" si="15"/>
        <v>0</v>
      </c>
      <c r="J54" s="26">
        <f t="shared" si="15"/>
        <v>0</v>
      </c>
      <c r="K54" s="26">
        <f t="shared" si="15"/>
        <v>0.033348154735437972</v>
      </c>
      <c r="L54" s="26">
        <f t="shared" si="15"/>
        <v>0</v>
      </c>
      <c r="M54" s="26">
        <f t="shared" si="15"/>
        <v>0</v>
      </c>
      <c r="N54" s="26">
        <f t="shared" si="15"/>
        <v>0</v>
      </c>
      <c r="O54" s="26">
        <f t="shared" si="15"/>
        <v>0.033348154735437972</v>
      </c>
      <c r="P54" s="26">
        <f t="shared" si="15"/>
        <v>0</v>
      </c>
      <c r="Q54" s="26">
        <f t="shared" si="15"/>
        <v>0</v>
      </c>
      <c r="R54" s="26">
        <f t="shared" si="15"/>
        <v>0</v>
      </c>
      <c r="S54" s="26">
        <f t="shared" si="15"/>
        <v>0.033348154735437972</v>
      </c>
      <c r="T54" s="26">
        <f t="shared" si="15"/>
        <v>0</v>
      </c>
      <c r="U54" s="26">
        <f t="shared" si="15"/>
        <v>0</v>
      </c>
      <c r="V54" s="26">
        <f t="shared" si="15"/>
        <v>0</v>
      </c>
      <c r="W54" s="26">
        <f t="shared" si="15"/>
        <v>0.033348154735437972</v>
      </c>
      <c r="X54" s="26">
        <f t="shared" si="15"/>
        <v>0</v>
      </c>
      <c r="Y54" s="26">
        <f t="shared" si="15"/>
        <v>0</v>
      </c>
      <c r="Z54" s="26">
        <f t="shared" si="15"/>
        <v>0</v>
      </c>
      <c r="AA54" s="26">
        <f t="shared" si="15"/>
        <v>0</v>
      </c>
      <c r="AB54" s="13"/>
      <c r="AF54" s="14"/>
    </row>
    <row r="55" ht="12.75">
      <c r="A55" s="9"/>
      <c r="B55" s="34"/>
      <c r="C55" s="16" t="s">
        <v>29</v>
      </c>
      <c r="D55" s="27">
        <v>0</v>
      </c>
      <c r="E55" s="27">
        <v>0</v>
      </c>
      <c r="F55" s="27">
        <v>0.59999999999999998</v>
      </c>
      <c r="G55" s="27">
        <v>0</v>
      </c>
      <c r="H55" s="27">
        <v>0</v>
      </c>
      <c r="I55" s="27">
        <v>0</v>
      </c>
      <c r="J55" s="27">
        <v>0</v>
      </c>
      <c r="K55" s="27">
        <v>0.59999999999999998</v>
      </c>
      <c r="L55" s="27">
        <v>0</v>
      </c>
      <c r="M55" s="27">
        <v>0</v>
      </c>
      <c r="N55" s="27">
        <v>0</v>
      </c>
      <c r="O55" s="27">
        <v>0.59999999999999998</v>
      </c>
      <c r="P55" s="27">
        <v>0</v>
      </c>
      <c r="Q55" s="27">
        <v>0</v>
      </c>
      <c r="R55" s="27">
        <v>0</v>
      </c>
      <c r="S55" s="27">
        <v>0.59999999999999998</v>
      </c>
      <c r="T55" s="27">
        <v>0</v>
      </c>
      <c r="U55" s="27">
        <v>0</v>
      </c>
      <c r="V55" s="27">
        <v>0</v>
      </c>
      <c r="W55" s="27">
        <v>0.59999999999999998</v>
      </c>
      <c r="X55" s="27">
        <v>0</v>
      </c>
      <c r="Y55" s="27">
        <v>0</v>
      </c>
      <c r="Z55" s="27">
        <v>0</v>
      </c>
      <c r="AA55" s="27">
        <v>0</v>
      </c>
      <c r="AB55" s="13">
        <f>SUM(D55:AA55)</f>
        <v>3</v>
      </c>
    </row>
    <row r="56" ht="12.75">
      <c r="A56" s="10">
        <v>44913</v>
      </c>
      <c r="B56" s="32" t="s">
        <v>49</v>
      </c>
      <c r="C56" s="6" t="s">
        <v>28</v>
      </c>
      <c r="D56" s="28">
        <v>10.4</v>
      </c>
      <c r="E56" s="28">
        <v>10.4</v>
      </c>
      <c r="F56" s="28">
        <v>10.4</v>
      </c>
      <c r="G56" s="28">
        <v>10.4</v>
      </c>
      <c r="H56" s="28">
        <v>10.4</v>
      </c>
      <c r="I56" s="28">
        <v>10.4</v>
      </c>
      <c r="J56" s="28">
        <v>10.4</v>
      </c>
      <c r="K56" s="28">
        <v>10.4</v>
      </c>
      <c r="L56" s="28">
        <v>10.4</v>
      </c>
      <c r="M56" s="28">
        <v>10.4</v>
      </c>
      <c r="N56" s="28">
        <v>10.4</v>
      </c>
      <c r="O56" s="28">
        <v>10.4</v>
      </c>
      <c r="P56" s="28">
        <v>10.4</v>
      </c>
      <c r="Q56" s="28">
        <v>10.4</v>
      </c>
      <c r="R56" s="28">
        <v>10.4</v>
      </c>
      <c r="S56" s="28">
        <v>10.4</v>
      </c>
      <c r="T56" s="28">
        <v>10.4</v>
      </c>
      <c r="U56" s="28">
        <v>10.4</v>
      </c>
      <c r="V56" s="28">
        <v>10.4</v>
      </c>
      <c r="W56" s="28">
        <v>10.4</v>
      </c>
      <c r="X56" s="28">
        <v>10.4</v>
      </c>
      <c r="Y56" s="28">
        <v>10.4</v>
      </c>
      <c r="Z56" s="28">
        <v>10.4</v>
      </c>
      <c r="AA56" s="28">
        <v>10.4</v>
      </c>
      <c r="AB56" s="13"/>
    </row>
    <row r="57" ht="14.1" customHeight="1">
      <c r="A57" s="10"/>
      <c r="B57" s="33"/>
      <c r="C57" s="10" t="s">
        <v>34</v>
      </c>
      <c r="D57" s="26">
        <f t="shared" ref="D57:AA57" si="16">(D58/D56)/1.73</f>
        <v>13.872832369942197</v>
      </c>
      <c r="E57" s="26">
        <f t="shared" si="16"/>
        <v>15.606936416184972</v>
      </c>
      <c r="F57" s="26">
        <f t="shared" si="16"/>
        <v>19.942196531791907</v>
      </c>
      <c r="G57" s="26">
        <f t="shared" si="16"/>
        <v>22.576700755891508</v>
      </c>
      <c r="H57" s="26">
        <f t="shared" si="16"/>
        <v>23.343708314806584</v>
      </c>
      <c r="I57" s="26">
        <f t="shared" si="16"/>
        <v>24.144064028457095</v>
      </c>
      <c r="J57" s="26">
        <f t="shared" si="16"/>
        <v>24.144064028457095</v>
      </c>
      <c r="K57" s="26">
        <f t="shared" si="16"/>
        <v>24.210760337927965</v>
      </c>
      <c r="L57" s="26">
        <f t="shared" si="16"/>
        <v>25.17785682525567</v>
      </c>
      <c r="M57" s="26">
        <f t="shared" si="16"/>
        <v>25.077812361049357</v>
      </c>
      <c r="N57" s="26">
        <f t="shared" si="16"/>
        <v>24.911071587372167</v>
      </c>
      <c r="O57" s="26">
        <f t="shared" si="16"/>
        <v>25.17785682525567</v>
      </c>
      <c r="P57" s="26">
        <f t="shared" si="16"/>
        <v>27.178746109381947</v>
      </c>
      <c r="Q57" s="26">
        <f t="shared" si="16"/>
        <v>29.546465095598041</v>
      </c>
      <c r="R57" s="26">
        <f t="shared" si="16"/>
        <v>30.58025789239662</v>
      </c>
      <c r="S57" s="26">
        <f t="shared" si="16"/>
        <v>30.713650511338376</v>
      </c>
      <c r="T57" s="26">
        <f t="shared" si="16"/>
        <v>29.446420631391735</v>
      </c>
      <c r="U57" s="26">
        <f t="shared" si="16"/>
        <v>28.145842596709649</v>
      </c>
      <c r="V57" s="26">
        <f t="shared" si="16"/>
        <v>25.111160515784793</v>
      </c>
      <c r="W57" s="26">
        <f t="shared" si="16"/>
        <v>21.176078257003113</v>
      </c>
      <c r="X57" s="26">
        <f t="shared" si="16"/>
        <v>18.108048021342817</v>
      </c>
      <c r="Y57" s="26">
        <f t="shared" si="16"/>
        <v>15.940417963539351</v>
      </c>
      <c r="Z57" s="26">
        <f t="shared" si="16"/>
        <v>14.906625166740772</v>
      </c>
      <c r="AA57" s="26">
        <f t="shared" si="16"/>
        <v>14.539795464650958</v>
      </c>
      <c r="AB57" s="13"/>
      <c r="AF57" s="14"/>
    </row>
    <row r="58" ht="12.75">
      <c r="A58" s="9"/>
      <c r="B58" s="34"/>
      <c r="C58" s="17" t="s">
        <v>29</v>
      </c>
      <c r="D58" s="41">
        <v>249.59999999999999</v>
      </c>
      <c r="E58" s="41">
        <v>280.80000000000001</v>
      </c>
      <c r="F58" s="41">
        <v>358.80000000000001</v>
      </c>
      <c r="G58" s="41">
        <v>406.19999999999999</v>
      </c>
      <c r="H58" s="41">
        <v>420.00000000000006</v>
      </c>
      <c r="I58" s="41">
        <v>434.40000000000003</v>
      </c>
      <c r="J58" s="41">
        <v>434.40000000000003</v>
      </c>
      <c r="K58" s="41">
        <v>435.59999999999997</v>
      </c>
      <c r="L58" s="41">
        <v>453</v>
      </c>
      <c r="M58" s="41">
        <v>451.20000000000005</v>
      </c>
      <c r="N58" s="41">
        <v>448.19999999999999</v>
      </c>
      <c r="O58" s="41">
        <v>453</v>
      </c>
      <c r="P58" s="41">
        <v>489</v>
      </c>
      <c r="Q58" s="41">
        <v>531.60000000000002</v>
      </c>
      <c r="R58" s="41">
        <v>550.20000000000005</v>
      </c>
      <c r="S58" s="41">
        <v>552.60000000000002</v>
      </c>
      <c r="T58" s="41">
        <v>529.80000000000007</v>
      </c>
      <c r="U58" s="41">
        <v>506.40000000000003</v>
      </c>
      <c r="V58" s="41">
        <v>451.80000000000001</v>
      </c>
      <c r="W58" s="41">
        <v>381</v>
      </c>
      <c r="X58" s="41">
        <v>325.80000000000001</v>
      </c>
      <c r="Y58" s="41">
        <v>286.80000000000001</v>
      </c>
      <c r="Z58" s="41">
        <v>268.19999999999999</v>
      </c>
      <c r="AA58" s="41">
        <v>261.60000000000002</v>
      </c>
      <c r="AB58" s="18">
        <f>D58+E58+F58+G58+H58+I58+J58+K58+L58+M58+N58+O58+P58+Q58+R58+S58+T58+U58+V58+W58+X58+Y58+Z58+AA58</f>
        <v>9960</v>
      </c>
    </row>
    <row r="59" ht="12.75">
      <c r="A59" s="9" t="s">
        <v>55</v>
      </c>
      <c r="B59" s="19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3">
        <f>AB10+AB13+AB16+AB19+AB22+AB25+AB28+AB31+AB34+AB37+AB40+AB43+AB46+AB49+AB52+AB55+AB58</f>
        <v>69650.279999999999</v>
      </c>
    </row>
  </sheetData>
  <mergeCells count="20">
    <mergeCell ref="B11:B13"/>
    <mergeCell ref="B8:B10"/>
    <mergeCell ref="B17:B19"/>
    <mergeCell ref="B38:B40"/>
    <mergeCell ref="B35:B37"/>
    <mergeCell ref="M2:O2"/>
    <mergeCell ref="A3:D3"/>
    <mergeCell ref="A4:F4"/>
    <mergeCell ref="B23:B25"/>
    <mergeCell ref="B26:B28"/>
    <mergeCell ref="B29:B31"/>
    <mergeCell ref="B56:B58"/>
    <mergeCell ref="B47:B49"/>
    <mergeCell ref="B50:B52"/>
    <mergeCell ref="B14:B16"/>
    <mergeCell ref="B53:B55"/>
    <mergeCell ref="B32:B34"/>
    <mergeCell ref="B20:B22"/>
    <mergeCell ref="B44:B46"/>
    <mergeCell ref="B41:B43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