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декабрь 2023" sheetId="1" r:id="rId1"/>
  </sheets>
  <calcPr calcId="181029"/>
</workbook>
</file>

<file path=xl/calcChain.xml><?xml version="1.0" encoding="utf-8"?>
<calcChain xmlns="http://schemas.openxmlformats.org/spreadsheetml/2006/main">
  <c r="D54" i="1" l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B64" i="1"/>
  <c r="AB61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D60" i="1"/>
  <c r="AB58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AB55" i="1"/>
  <c r="AA54" i="1"/>
  <c r="AB52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AB49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AB46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B43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AB40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AB37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AB34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AB31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AB28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AB25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AB22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AB19" i="1"/>
  <c r="AA18" i="1"/>
  <c r="Z18" i="1"/>
  <c r="Y18" i="1"/>
  <c r="X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AB16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AB13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AB10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AB65" i="1" l="1"/>
</calcChain>
</file>

<file path=xl/sharedStrings.xml><?xml version="1.0" encoding="utf-8"?>
<sst xmlns="http://schemas.openxmlformats.org/spreadsheetml/2006/main" count="113" uniqueCount="59">
  <si>
    <t>Красноярский участок</t>
  </si>
  <si>
    <t>Название точки учета</t>
  </si>
  <si>
    <t>Дата/Час суток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</si>
  <si>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</si>
  <si>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</si>
  <si>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</si>
  <si>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</si>
  <si>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</si>
  <si>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</si>
  <si>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</si>
  <si>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</si>
  <si>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</si>
  <si>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</si>
  <si>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</si>
  <si>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</si>
  <si>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</si>
  <si>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</si>
  <si>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</si>
  <si>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</si>
  <si>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</si>
  <si>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</si>
  <si>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</si>
  <si>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</si>
  <si>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</si>
  <si>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</si>
  <si>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</si>
  <si>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</si>
  <si>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Параметры</t>
  </si>
  <si>
    <t>U, кВ</t>
  </si>
  <si>
    <t>P, кВт</t>
  </si>
  <si>
    <t>Итого за сутки</t>
  </si>
  <si>
    <t>Итого за сутки, кВт</t>
  </si>
  <si>
    <t>Результаты замеров электрических параметров, режимов работы</t>
  </si>
  <si>
    <t xml:space="preserve">оборудования, объектов электросетевого хозяйства, то есть замеров </t>
  </si>
  <si>
    <t>потокораспределения, уровней напряжения.</t>
  </si>
  <si>
    <t>I, А</t>
  </si>
  <si>
    <t>Фактический почасовой расход электроэнергии (время Местное)</t>
  </si>
  <si>
    <t>РП 256 яч. №23 в сторону ТП-2048 1секции/6кВ</t>
  </si>
  <si>
    <t>РП 256 яч. №24 в сторону ТП-2048 2секции/6кВ</t>
  </si>
  <si>
    <t>РП 256 яч. №27 в сторону ТП-2025 1секции/6кВ</t>
  </si>
  <si>
    <t>РП 256 яч. №26 в сторону ТП-2025 2секции/6кВ</t>
  </si>
  <si>
    <t>РП 256 яч. №11 в сторону ТП-2041 1секции/6кВ</t>
  </si>
  <si>
    <t>РП 256 яч. №12 в сторону ТП-2041 2секции/6кВ</t>
  </si>
  <si>
    <t>РП 256 яч. №22 в сторону ТП-2050 2секции/6кВ</t>
  </si>
  <si>
    <t>РП 256 яч. №15 в сторону ТП-2050 1секции/6кВ</t>
  </si>
  <si>
    <t>РТП-217, 1секция/10кВ</t>
  </si>
  <si>
    <t>РТП-217, 2секция/10кВ</t>
  </si>
  <si>
    <t>РП 256 яч. №9 в сторону 1Т/6кВ</t>
  </si>
  <si>
    <t>РП 256 яч. №16 в сторону 2Т/6кВ</t>
  </si>
  <si>
    <t>19 декабря 2020г</t>
  </si>
  <si>
    <t xml:space="preserve"> ООО "Финарт"</t>
  </si>
  <si>
    <t>ООО "Финарт", г. Красноярск, ул. Капитанская, 14, помещение 348, офис 1-07.</t>
  </si>
  <si>
    <t>РП 256 яч. №29 в сторону РТП-2012 1секции/6кВ</t>
  </si>
  <si>
    <t>РП 256 яч. №28 в сторону РТП-2012 2секции/6кВ</t>
  </si>
  <si>
    <t>РП 256 яч. №14 в сторону ТП-2011/1</t>
  </si>
  <si>
    <t>РТП 2012 яч.1 в           сторон. ПС-97</t>
  </si>
  <si>
    <t>РТП 2012 яч.2 в           сторон. ПС-97</t>
  </si>
  <si>
    <t xml:space="preserve">РП 13 яч.5              </t>
  </si>
  <si>
    <t>РП 13 яч.6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</si>
</sst>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\ yyyy;@"/>
    <numFmt numFmtId="165" formatCode="dd/mm/yy;@"/>
    <numFmt numFmtId="166" formatCode="0.000"/>
  </numFmts>
  <fonts count="3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indexed="65"/>
      <name val="Calibri"/>
    </font>
    <font>
      <b/>
      <sz val="11"/>
      <color indexed="64"/>
      <name val="Calibri"/>
    </font>
    <font>
      <sz val="11"/>
      <color indexed="62"/>
      <name val="Calibri"/>
    </font>
    <font>
      <b/>
      <sz val="11"/>
      <color indexed="63"/>
      <name val="Calibri"/>
    </font>
    <font>
      <sz val="11"/>
      <color indexed="2"/>
      <name val="Calibri"/>
    </font>
    <font>
      <sz val="11"/>
      <color indexed="20"/>
      <name val="Calibri"/>
    </font>
    <font>
      <sz val="11"/>
      <color indexed="17"/>
      <name val="Calibri"/>
    </font>
    <font>
      <b/>
      <sz val="18"/>
      <color indexed="56"/>
      <name val="Cambria"/>
    </font>
    <font>
      <i/>
      <sz val="11"/>
      <color indexed="23"/>
      <name val="Calibri"/>
    </font>
    <font>
      <b/>
      <sz val="11"/>
      <color indexed="56"/>
      <name val="Calibri"/>
    </font>
    <font>
      <sz val="11"/>
      <color indexed="52"/>
      <name val="Calibri"/>
    </font>
    <font>
      <sz val="11"/>
      <color indexed="60"/>
      <name val="Calibri"/>
    </font>
    <font>
      <b/>
      <sz val="11"/>
      <color indexed="65"/>
      <name val="Calibri"/>
    </font>
    <font>
      <sz val="12"/>
      <name val="Arial"/>
    </font>
    <font>
      <sz val="10"/>
      <color indexed="64"/>
      <name val="Arial"/>
    </font>
    <font>
      <sz val="8"/>
      <name val="Arial"/>
    </font>
    <font>
      <b/>
      <sz val="8"/>
      <name val="Arial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color indexed="56"/>
      <name val="Cambria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52"/>
        <bgColor indexed="5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31"/>
      </patternFill>
    </fill>
    <fill>
      <patternFill patternType="solid">
        <fgColor indexed="26"/>
        <bgColor indexed="9"/>
      </patternFill>
    </fill>
  </fills>
  <borders count="1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4">
    <xf numFmtId="0" fontId="0" fillId="0" borderId="0"/>
    <xf numFmtId="0" fontId="4" fillId="2" borderId="0"/>
    <xf numFmtId="0" fontId="5" fillId="0" borderId="1"/>
    <xf numFmtId="0" fontId="6" fillId="3" borderId="2"/>
    <xf numFmtId="0" fontId="7" fillId="4" borderId="3"/>
    <xf numFmtId="0" fontId="8" fillId="0" borderId="0"/>
    <xf numFmtId="0" fontId="9" fillId="5" borderId="0"/>
    <xf numFmtId="0" fontId="10" fillId="6" borderId="0"/>
    <xf numFmtId="0" fontId="11" fillId="0" borderId="0"/>
    <xf numFmtId="0" fontId="12" fillId="0" borderId="0"/>
    <xf numFmtId="0" fontId="13" fillId="0" borderId="0"/>
    <xf numFmtId="0" fontId="14" fillId="0" borderId="4"/>
    <xf numFmtId="0" fontId="3" fillId="7" borderId="5"/>
    <xf numFmtId="0" fontId="15" fillId="8" borderId="0"/>
    <xf numFmtId="0" fontId="16" fillId="9" borderId="6"/>
    <xf numFmtId="0" fontId="2" fillId="0" borderId="0"/>
    <xf numFmtId="0" fontId="1" fillId="0" borderId="0"/>
    <xf numFmtId="0" fontId="21" fillId="0" borderId="0"/>
    <xf numFmtId="0" fontId="22" fillId="2" borderId="0" applyNumberFormat="0" applyBorder="0" applyAlignment="0" applyProtection="0"/>
    <xf numFmtId="0" fontId="23" fillId="0" borderId="1" applyNumberFormat="0" applyFill="0" applyAlignment="0" applyProtection="0"/>
    <xf numFmtId="0" fontId="24" fillId="3" borderId="2" applyNumberFormat="0" applyAlignment="0" applyProtection="0"/>
    <xf numFmtId="0" fontId="25" fillId="4" borderId="3" applyNumberFormat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21" fillId="11" borderId="5" applyNumberFormat="0" applyAlignment="0" applyProtection="0"/>
    <xf numFmtId="0" fontId="33" fillId="8" borderId="0" applyNumberFormat="0" applyBorder="0" applyAlignment="0" applyProtection="0"/>
    <xf numFmtId="0" fontId="34" fillId="9" borderId="6" applyNumberFormat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</cellStyleXfs>
  <cellXfs count="44">
    <xf numFmtId="0" fontId="0" fillId="0" borderId="0" xfId="0"/>
    <xf numFmtId="0" fontId="19" fillId="0" borderId="0" xfId="0" applyFont="1"/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7" xfId="0" applyFill="1" applyBorder="1" applyAlignment="1">
      <alignment horizontal="center" vertical="center" wrapText="1"/>
    </xf>
    <xf numFmtId="49" fontId="0" fillId="0" borderId="7" xfId="0" applyNumberFormat="1" applyBorder="1" applyAlignment="1">
      <alignment horizontal="left" vertical="top"/>
    </xf>
    <xf numFmtId="165" fontId="0" fillId="0" borderId="7" xfId="0" applyNumberFormat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7" xfId="0" applyBorder="1"/>
    <xf numFmtId="165" fontId="0" fillId="0" borderId="7" xfId="0" applyNumberForma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vertical="top"/>
    </xf>
    <xf numFmtId="2" fontId="0" fillId="0" borderId="0" xfId="0" applyNumberFormat="1"/>
    <xf numFmtId="165" fontId="0" fillId="0" borderId="8" xfId="0" applyNumberFormat="1" applyBorder="1" applyAlignment="1">
      <alignment horizontal="left" vertical="top"/>
    </xf>
    <xf numFmtId="0" fontId="0" fillId="10" borderId="7" xfId="0" applyFill="1" applyBorder="1" applyAlignment="1">
      <alignment horizontal="left" vertical="center" wrapText="1"/>
    </xf>
    <xf numFmtId="0" fontId="0" fillId="10" borderId="7" xfId="0" applyFill="1" applyBorder="1" applyAlignment="1">
      <alignment horizontal="center" vertical="center" wrapText="1"/>
    </xf>
    <xf numFmtId="0" fontId="20" fillId="0" borderId="0" xfId="0" applyFont="1"/>
    <xf numFmtId="0" fontId="0" fillId="0" borderId="8" xfId="0" applyBorder="1" applyAlignment="1">
      <alignment vertical="top"/>
    </xf>
    <xf numFmtId="165" fontId="0" fillId="0" borderId="10" xfId="0" applyNumberFormat="1" applyBorder="1" applyAlignment="1">
      <alignment horizontal="left" vertical="top"/>
    </xf>
    <xf numFmtId="165" fontId="21" fillId="0" borderId="7" xfId="0" applyNumberFormat="1" applyFont="1" applyBorder="1" applyAlignment="1">
      <alignment horizontal="left" vertical="center"/>
    </xf>
    <xf numFmtId="165" fontId="21" fillId="0" borderId="7" xfId="0" applyNumberFormat="1" applyFont="1" applyBorder="1" applyAlignment="1">
      <alignment horizontal="left" vertical="top"/>
    </xf>
    <xf numFmtId="14" fontId="0" fillId="0" borderId="7" xfId="0" applyNumberFormat="1" applyBorder="1" applyAlignment="1">
      <alignment horizontal="left"/>
    </xf>
    <xf numFmtId="0" fontId="21" fillId="0" borderId="7" xfId="0" applyFont="1" applyBorder="1" applyAlignment="1">
      <alignment horizontal="left" vertical="center"/>
    </xf>
    <xf numFmtId="166" fontId="21" fillId="0" borderId="7" xfId="0" applyNumberFormat="1" applyFont="1" applyBorder="1" applyAlignment="1">
      <alignment horizontal="left" vertical="center"/>
    </xf>
    <xf numFmtId="0" fontId="21" fillId="0" borderId="7" xfId="0" applyFont="1" applyBorder="1" applyAlignment="1">
      <alignment horizontal="left" vertical="top"/>
    </xf>
    <xf numFmtId="0" fontId="21" fillId="0" borderId="0" xfId="0" applyFont="1"/>
    <xf numFmtId="0" fontId="21" fillId="0" borderId="11" xfId="16" applyFont="1" applyBorder="1" applyAlignment="1">
      <alignment horizontal="left" vertical="center"/>
    </xf>
    <xf numFmtId="0" fontId="21" fillId="0" borderId="11" xfId="16" applyFont="1" applyBorder="1" applyAlignment="1">
      <alignment horizontal="left" vertical="top"/>
    </xf>
    <xf numFmtId="0" fontId="21" fillId="0" borderId="11" xfId="16" applyFont="1" applyBorder="1" applyAlignment="1">
      <alignment horizontal="center" vertical="center"/>
    </xf>
    <xf numFmtId="0" fontId="21" fillId="0" borderId="11" xfId="17" applyFont="1" applyBorder="1" applyAlignment="1">
      <alignment horizontal="left" vertical="center"/>
    </xf>
    <xf numFmtId="49" fontId="21" fillId="0" borderId="8" xfId="0" applyNumberFormat="1" applyFont="1" applyBorder="1" applyAlignment="1">
      <alignment vertical="top" wrapText="1"/>
    </xf>
    <xf numFmtId="49" fontId="21" fillId="0" borderId="10" xfId="0" applyNumberFormat="1" applyFont="1" applyBorder="1" applyAlignment="1">
      <alignment vertical="top" wrapText="1"/>
    </xf>
    <xf numFmtId="49" fontId="21" fillId="0" borderId="9" xfId="0" applyNumberFormat="1" applyFont="1" applyBorder="1" applyAlignment="1">
      <alignment vertical="top" wrapText="1"/>
    </xf>
    <xf numFmtId="0" fontId="0" fillId="0" borderId="8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0" xfId="0" applyBorder="1" applyAlignment="1">
      <alignment vertical="top"/>
    </xf>
    <xf numFmtId="164" fontId="17" fillId="0" borderId="0" xfId="0" applyNumberFormat="1" applyFont="1" applyAlignment="1">
      <alignment horizontal="center"/>
    </xf>
    <xf numFmtId="0" fontId="19" fillId="0" borderId="0" xfId="0" applyFont="1"/>
    <xf numFmtId="0" fontId="0" fillId="0" borderId="0" xfId="0"/>
  </cellXfs>
  <cellStyles count="34">
    <cellStyle name="Обычный" xfId="0" builtinId="0"/>
    <cellStyle name="Обычный 2" xfId="15"/>
    <cellStyle name="Обычный 3" xfId="16"/>
    <cellStyle name="Обычный 4" xfId="17"/>
    <cellStyle name="㼿‿‿㼿㼿㼿?" xfId="1"/>
    <cellStyle name="㼿‿‿㼿㼿㼿? 2" xfId="18"/>
    <cellStyle name="㼿㼿" xfId="2"/>
    <cellStyle name="㼿㼿 " xfId="3"/>
    <cellStyle name="㼿㼿  2" xfId="20"/>
    <cellStyle name="㼿㼿 2" xfId="19"/>
    <cellStyle name="㼿㼿 3" xfId="32"/>
    <cellStyle name="㼿㼿 4" xfId="33"/>
    <cellStyle name="㼿㼿?" xfId="4"/>
    <cellStyle name="㼿㼿? 2" xfId="21"/>
    <cellStyle name="㼿㼿‿㼿㼿㼿㼿㼿㼿㼿" xfId="5"/>
    <cellStyle name="㼿㼿‿㼿㼿㼿㼿㼿㼿㼿 2" xfId="22"/>
    <cellStyle name="㼿㼿㼿" xfId="6"/>
    <cellStyle name="㼿㼿㼿 2" xfId="23"/>
    <cellStyle name="㼿㼿㼿?" xfId="7"/>
    <cellStyle name="㼿㼿㼿? 2" xfId="24"/>
    <cellStyle name="㼿㼿㼿㼿" xfId="8"/>
    <cellStyle name="㼿㼿㼿㼿 2" xfId="25"/>
    <cellStyle name="㼿㼿㼿㼿?" xfId="9"/>
    <cellStyle name="㼿㼿㼿㼿? 2" xfId="26"/>
    <cellStyle name="㼿㼿㼿㼿‿?" xfId="10"/>
    <cellStyle name="㼿㼿㼿㼿‿? 2" xfId="27"/>
    <cellStyle name="㼿㼿㼿㼿‿㼿㼿㼿" xfId="11"/>
    <cellStyle name="㼿㼿㼿㼿‿㼿㼿㼿 2" xfId="28"/>
    <cellStyle name="㼿㼿㼿㼿㼿" xfId="12"/>
    <cellStyle name="㼿㼿㼿㼿㼿 2" xfId="29"/>
    <cellStyle name="㼿㼿㼿㼿㼿?" xfId="13"/>
    <cellStyle name="㼿㼿㼿㼿㼿? 2" xfId="30"/>
    <cellStyle name="㼿㼿㼿㼿㼿‿㼿㼿㼿" xfId="14"/>
    <cellStyle name="㼿㼿㼿㼿㼿‿㼿㼿㼿 2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7"/>
  <sheetViews>
    <sheetView tabSelected="1" topLeftCell="A34" workbookViewId="0">
      <selection activeCell="L17" sqref="L17"/>
    </sheetView>
  </sheetViews>
  <sheetFormatPr defaultRowHeight="12.75" customHeight="1" x14ac:dyDescent="0.2"/>
  <cols>
    <col min="1" max="2" width="18.7109375" customWidth="1"/>
    <col min="3" max="3" width="14.85546875" customWidth="1"/>
    <col min="4" max="4" width="9.28515625" customWidth="1"/>
    <col min="5" max="29" width="9.140625" customWidth="1"/>
    <col min="30" max="30" width="57" bestFit="1" customWidth="1"/>
    <col min="31" max="257" width="9.140625" customWidth="1"/>
  </cols>
  <sheetData>
    <row r="1" spans="1:28" ht="15" customHeight="1" x14ac:dyDescent="0.2">
      <c r="A1" s="1" t="s">
        <v>32</v>
      </c>
      <c r="B1" s="1"/>
      <c r="C1" s="1"/>
      <c r="D1" s="1"/>
      <c r="E1" s="1"/>
      <c r="N1" s="2" t="s">
        <v>36</v>
      </c>
      <c r="AB1" s="11"/>
    </row>
    <row r="2" spans="1:28" ht="15" x14ac:dyDescent="0.2">
      <c r="A2" s="1" t="s">
        <v>33</v>
      </c>
      <c r="B2" s="1"/>
      <c r="C2" s="1"/>
      <c r="D2" s="1"/>
      <c r="M2" s="41">
        <v>45289</v>
      </c>
      <c r="N2" s="41"/>
      <c r="O2" s="41"/>
      <c r="AB2" s="11"/>
    </row>
    <row r="3" spans="1:28" ht="15" x14ac:dyDescent="0.2">
      <c r="A3" s="42" t="s">
        <v>34</v>
      </c>
      <c r="B3" s="43"/>
      <c r="C3" s="43"/>
      <c r="D3" s="43"/>
      <c r="N3" s="2" t="s">
        <v>50</v>
      </c>
    </row>
    <row r="4" spans="1:28" ht="12.75" customHeight="1" x14ac:dyDescent="0.2">
      <c r="A4" s="42" t="s">
        <v>51</v>
      </c>
      <c r="B4" s="43"/>
      <c r="C4" s="43"/>
      <c r="D4" s="43"/>
      <c r="E4" s="43"/>
      <c r="F4" s="43"/>
      <c r="N4" s="3" t="s">
        <v>0</v>
      </c>
    </row>
    <row r="5" spans="1:28" ht="12.75" customHeight="1" x14ac:dyDescent="0.2">
      <c r="A5" s="18" t="s">
        <v>49</v>
      </c>
      <c r="C5" s="3"/>
    </row>
    <row r="7" spans="1:28" ht="30.75" customHeight="1" x14ac:dyDescent="0.2">
      <c r="A7" s="4" t="s">
        <v>2</v>
      </c>
      <c r="B7" s="4" t="s">
        <v>1</v>
      </c>
      <c r="C7" s="4" t="s">
        <v>27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12</v>
      </c>
      <c r="N7" s="4" t="s">
        <v>13</v>
      </c>
      <c r="O7" s="4" t="s">
        <v>14</v>
      </c>
      <c r="P7" s="4" t="s">
        <v>15</v>
      </c>
      <c r="Q7" s="4" t="s">
        <v>16</v>
      </c>
      <c r="R7" s="4" t="s">
        <v>17</v>
      </c>
      <c r="S7" s="4" t="s">
        <v>18</v>
      </c>
      <c r="T7" s="4" t="s">
        <v>19</v>
      </c>
      <c r="U7" s="4" t="s">
        <v>20</v>
      </c>
      <c r="V7" s="4" t="s">
        <v>21</v>
      </c>
      <c r="W7" s="4" t="s">
        <v>22</v>
      </c>
      <c r="X7" s="4" t="s">
        <v>23</v>
      </c>
      <c r="Y7" s="4" t="s">
        <v>24</v>
      </c>
      <c r="Z7" s="4" t="s">
        <v>25</v>
      </c>
      <c r="AA7" s="4" t="s">
        <v>26</v>
      </c>
      <c r="AB7" s="12" t="s">
        <v>30</v>
      </c>
    </row>
    <row r="8" spans="1:28" ht="27.75" customHeight="1" x14ac:dyDescent="0.2">
      <c r="A8" s="9">
        <v>45289</v>
      </c>
      <c r="B8" s="32" t="s">
        <v>54</v>
      </c>
      <c r="C8" s="9" t="s">
        <v>28</v>
      </c>
      <c r="D8" s="10">
        <v>6.34</v>
      </c>
      <c r="E8" s="10">
        <v>6.34</v>
      </c>
      <c r="F8" s="10">
        <v>6.34</v>
      </c>
      <c r="G8" s="10">
        <v>6.34</v>
      </c>
      <c r="H8" s="10">
        <v>6.34</v>
      </c>
      <c r="I8" s="10">
        <v>6.34</v>
      </c>
      <c r="J8" s="10">
        <v>6.34</v>
      </c>
      <c r="K8" s="10">
        <v>6.34</v>
      </c>
      <c r="L8" s="10">
        <v>6.34</v>
      </c>
      <c r="M8" s="10">
        <v>6.34</v>
      </c>
      <c r="N8" s="10">
        <v>6.34</v>
      </c>
      <c r="O8" s="10">
        <v>6.34</v>
      </c>
      <c r="P8" s="10">
        <v>6.34</v>
      </c>
      <c r="Q8" s="10">
        <v>6.34</v>
      </c>
      <c r="R8" s="10">
        <v>6.34</v>
      </c>
      <c r="S8" s="10">
        <v>6.34</v>
      </c>
      <c r="T8" s="10">
        <v>6.34</v>
      </c>
      <c r="U8" s="10">
        <v>6.34</v>
      </c>
      <c r="V8" s="10">
        <v>6.34</v>
      </c>
      <c r="W8" s="10">
        <v>6.34</v>
      </c>
      <c r="X8" s="10">
        <v>6.34</v>
      </c>
      <c r="Y8" s="10">
        <v>6.34</v>
      </c>
      <c r="Z8" s="10">
        <v>6.34</v>
      </c>
      <c r="AA8" s="10">
        <v>6.34</v>
      </c>
      <c r="AB8" s="13"/>
    </row>
    <row r="9" spans="1:28" ht="15" customHeight="1" x14ac:dyDescent="0.2">
      <c r="A9" s="9"/>
      <c r="B9" s="33"/>
      <c r="C9" s="9" t="s">
        <v>35</v>
      </c>
      <c r="D9" s="24">
        <f>D10/D8/1.73</f>
        <v>10.437446436060613</v>
      </c>
      <c r="E9" s="24">
        <f t="shared" ref="E9:AA9" si="0">E10/E8/1.73</f>
        <v>10.207691325832862</v>
      </c>
      <c r="F9" s="24">
        <f t="shared" si="0"/>
        <v>10.010758374209077</v>
      </c>
      <c r="G9" s="24">
        <f t="shared" si="0"/>
        <v>9.6825367881694344</v>
      </c>
      <c r="H9" s="24">
        <f t="shared" si="0"/>
        <v>10.503090753268541</v>
      </c>
      <c r="I9" s="24">
        <f t="shared" si="0"/>
        <v>9.9779362156051121</v>
      </c>
      <c r="J9" s="24">
        <f t="shared" si="0"/>
        <v>9.6825367881694344</v>
      </c>
      <c r="K9" s="24">
        <f t="shared" si="0"/>
        <v>8.8948049816742945</v>
      </c>
      <c r="L9" s="24">
        <f t="shared" si="0"/>
        <v>6.2362101347531951</v>
      </c>
      <c r="M9" s="24">
        <f t="shared" si="0"/>
        <v>7.5819186375157273</v>
      </c>
      <c r="N9" s="24">
        <f t="shared" si="0"/>
        <v>7.877318064951405</v>
      </c>
      <c r="O9" s="24">
        <f t="shared" si="0"/>
        <v>7.5819186375157273</v>
      </c>
      <c r="P9" s="24">
        <f t="shared" si="0"/>
        <v>7.0567640998523</v>
      </c>
      <c r="Q9" s="24">
        <f t="shared" si="0"/>
        <v>6.9254754654364445</v>
      </c>
      <c r="R9" s="24">
        <f t="shared" si="0"/>
        <v>6.7613646724166223</v>
      </c>
      <c r="S9" s="24">
        <f t="shared" si="0"/>
        <v>6.6957203552086959</v>
      </c>
      <c r="T9" s="24">
        <f t="shared" si="0"/>
        <v>6.7285425138126591</v>
      </c>
      <c r="U9" s="24">
        <f t="shared" si="0"/>
        <v>6.6957203552086959</v>
      </c>
      <c r="V9" s="24">
        <f t="shared" si="0"/>
        <v>6.5972538793968019</v>
      </c>
      <c r="W9" s="24">
        <f t="shared" si="0"/>
        <v>6.5644317207928378</v>
      </c>
      <c r="X9" s="24">
        <f t="shared" si="0"/>
        <v>6.5316095621888737</v>
      </c>
      <c r="Y9" s="24">
        <f t="shared" si="0"/>
        <v>6.4331430863769805</v>
      </c>
      <c r="Z9" s="24">
        <f t="shared" si="0"/>
        <v>6.4331430863769805</v>
      </c>
      <c r="AA9" s="24">
        <f t="shared" si="0"/>
        <v>6.4331430863769805</v>
      </c>
      <c r="AB9" s="13"/>
    </row>
    <row r="10" spans="1:28" ht="12.75" customHeight="1" x14ac:dyDescent="0.2">
      <c r="A10" s="5"/>
      <c r="B10" s="34"/>
      <c r="C10" s="9" t="s">
        <v>29</v>
      </c>
      <c r="D10" s="28">
        <v>114.48</v>
      </c>
      <c r="E10" s="28">
        <v>111.96</v>
      </c>
      <c r="F10" s="28">
        <v>109.8</v>
      </c>
      <c r="G10" s="28">
        <v>106.19999999999999</v>
      </c>
      <c r="H10" s="28">
        <v>115.2</v>
      </c>
      <c r="I10" s="28">
        <v>109.44</v>
      </c>
      <c r="J10" s="28">
        <v>106.19999999999999</v>
      </c>
      <c r="K10" s="28">
        <v>97.56</v>
      </c>
      <c r="L10" s="28">
        <v>68.399999999999991</v>
      </c>
      <c r="M10" s="28">
        <v>83.16</v>
      </c>
      <c r="N10" s="28">
        <v>86.4</v>
      </c>
      <c r="O10" s="28">
        <v>83.16</v>
      </c>
      <c r="P10" s="28">
        <v>77.399999999999991</v>
      </c>
      <c r="Q10" s="28">
        <v>75.960000000000008</v>
      </c>
      <c r="R10" s="28">
        <v>74.16</v>
      </c>
      <c r="S10" s="28">
        <v>73.440000000000012</v>
      </c>
      <c r="T10" s="28">
        <v>73.8</v>
      </c>
      <c r="U10" s="28">
        <v>73.440000000000012</v>
      </c>
      <c r="V10" s="28">
        <v>72.36</v>
      </c>
      <c r="W10" s="28">
        <v>72</v>
      </c>
      <c r="X10" s="28">
        <v>71.64</v>
      </c>
      <c r="Y10" s="28">
        <v>70.56</v>
      </c>
      <c r="Z10" s="28">
        <v>70.56</v>
      </c>
      <c r="AA10" s="28">
        <v>70.56</v>
      </c>
      <c r="AB10" s="13">
        <f>AA10+Z10+Y10+X10+W10+V10+U10+T10+S10+R10+Q10+P10+O10+N10+M10+L10+K10+J10+I10+H10+G10+F10+E10+D10</f>
        <v>2067.84</v>
      </c>
    </row>
    <row r="11" spans="1:28" s="7" customFormat="1" ht="14.1" customHeight="1" x14ac:dyDescent="0.2">
      <c r="A11" s="9">
        <v>45289</v>
      </c>
      <c r="B11" s="32" t="s">
        <v>43</v>
      </c>
      <c r="C11" s="9" t="s">
        <v>28</v>
      </c>
      <c r="D11" s="24">
        <v>6.34</v>
      </c>
      <c r="E11" s="24">
        <v>6.34</v>
      </c>
      <c r="F11" s="24">
        <v>6.34</v>
      </c>
      <c r="G11" s="24">
        <v>6.34</v>
      </c>
      <c r="H11" s="24">
        <v>6.34</v>
      </c>
      <c r="I11" s="24">
        <v>6.34</v>
      </c>
      <c r="J11" s="24">
        <v>6.34</v>
      </c>
      <c r="K11" s="24">
        <v>6.34</v>
      </c>
      <c r="L11" s="24">
        <v>6.34</v>
      </c>
      <c r="M11" s="24">
        <v>6.34</v>
      </c>
      <c r="N11" s="24">
        <v>6.34</v>
      </c>
      <c r="O11" s="24">
        <v>6.34</v>
      </c>
      <c r="P11" s="24">
        <v>6.34</v>
      </c>
      <c r="Q11" s="24">
        <v>6.34</v>
      </c>
      <c r="R11" s="24">
        <v>6.34</v>
      </c>
      <c r="S11" s="24">
        <v>6.34</v>
      </c>
      <c r="T11" s="24">
        <v>6.34</v>
      </c>
      <c r="U11" s="24">
        <v>6.34</v>
      </c>
      <c r="V11" s="24">
        <v>6.34</v>
      </c>
      <c r="W11" s="24">
        <v>6.34</v>
      </c>
      <c r="X11" s="24">
        <v>6.34</v>
      </c>
      <c r="Y11" s="24">
        <v>6.34</v>
      </c>
      <c r="Z11" s="24">
        <v>6.34</v>
      </c>
      <c r="AA11" s="24">
        <v>6.34</v>
      </c>
      <c r="AB11" s="13"/>
    </row>
    <row r="12" spans="1:28" s="7" customFormat="1" ht="14.1" customHeight="1" x14ac:dyDescent="0.2">
      <c r="A12" s="9"/>
      <c r="B12" s="33"/>
      <c r="C12" s="9" t="s">
        <v>35</v>
      </c>
      <c r="D12" s="25">
        <f>(D13/D11)/1.73</f>
        <v>13.850950930872889</v>
      </c>
      <c r="E12" s="25">
        <f t="shared" ref="E12:Z12" si="1">(E13/E11)/1.73</f>
        <v>14.441749785744241</v>
      </c>
      <c r="F12" s="25">
        <f t="shared" si="1"/>
        <v>16.246968508962276</v>
      </c>
      <c r="G12" s="25">
        <f t="shared" si="1"/>
        <v>19.266607100526979</v>
      </c>
      <c r="H12" s="25">
        <f t="shared" si="1"/>
        <v>20.842070713517259</v>
      </c>
      <c r="I12" s="25">
        <f t="shared" si="1"/>
        <v>21.958024106052044</v>
      </c>
      <c r="J12" s="25">
        <f t="shared" si="1"/>
        <v>23.927353622289896</v>
      </c>
      <c r="K12" s="25">
        <f t="shared" si="1"/>
        <v>24.715085428785038</v>
      </c>
      <c r="L12" s="25">
        <f t="shared" si="1"/>
        <v>23.894531463685933</v>
      </c>
      <c r="M12" s="25">
        <f t="shared" si="1"/>
        <v>23.56630987764629</v>
      </c>
      <c r="N12" s="25">
        <f t="shared" si="1"/>
        <v>23.467843401834394</v>
      </c>
      <c r="O12" s="25">
        <f t="shared" si="1"/>
        <v>24.419686001349355</v>
      </c>
      <c r="P12" s="25">
        <f t="shared" si="1"/>
        <v>26.060793931547565</v>
      </c>
      <c r="Q12" s="25">
        <f t="shared" si="1"/>
        <v>27.636257544537848</v>
      </c>
      <c r="R12" s="25">
        <f t="shared" si="1"/>
        <v>27.800368337557668</v>
      </c>
      <c r="S12" s="25">
        <f t="shared" si="1"/>
        <v>28.2270563994092</v>
      </c>
      <c r="T12" s="25">
        <f t="shared" si="1"/>
        <v>27.931656971973521</v>
      </c>
      <c r="U12" s="25">
        <f t="shared" si="1"/>
        <v>26.618770627814961</v>
      </c>
      <c r="V12" s="25">
        <f t="shared" si="1"/>
        <v>23.763242829270077</v>
      </c>
      <c r="W12" s="25">
        <f t="shared" si="1"/>
        <v>19.923050272606261</v>
      </c>
      <c r="X12" s="25">
        <f t="shared" si="1"/>
        <v>17.428566218704983</v>
      </c>
      <c r="Y12" s="25">
        <f t="shared" si="1"/>
        <v>15.853102605714701</v>
      </c>
      <c r="Z12" s="25">
        <f t="shared" si="1"/>
        <v>14.934082164803703</v>
      </c>
      <c r="AA12" s="25">
        <f>(AA13/AA11)/1.73</f>
        <v>14.376105468536315</v>
      </c>
      <c r="AB12" s="13"/>
    </row>
    <row r="13" spans="1:28" ht="14.1" customHeight="1" x14ac:dyDescent="0.2">
      <c r="A13" s="5"/>
      <c r="B13" s="34"/>
      <c r="C13" s="9" t="s">
        <v>29</v>
      </c>
      <c r="D13" s="28">
        <v>151.92000000000002</v>
      </c>
      <c r="E13" s="28">
        <v>158.39999999999998</v>
      </c>
      <c r="F13" s="28">
        <v>178.20000000000002</v>
      </c>
      <c r="G13" s="28">
        <v>211.32000000000002</v>
      </c>
      <c r="H13" s="28">
        <v>228.6</v>
      </c>
      <c r="I13" s="28">
        <v>240.84</v>
      </c>
      <c r="J13" s="28">
        <v>262.44</v>
      </c>
      <c r="K13" s="28">
        <v>271.08000000000004</v>
      </c>
      <c r="L13" s="28">
        <v>262.08000000000004</v>
      </c>
      <c r="M13" s="28">
        <v>258.48</v>
      </c>
      <c r="N13" s="28">
        <v>257.39999999999998</v>
      </c>
      <c r="O13" s="28">
        <v>267.83999999999997</v>
      </c>
      <c r="P13" s="28">
        <v>285.83999999999997</v>
      </c>
      <c r="Q13" s="28">
        <v>303.12</v>
      </c>
      <c r="R13" s="28">
        <v>304.92</v>
      </c>
      <c r="S13" s="28">
        <v>309.59999999999997</v>
      </c>
      <c r="T13" s="28">
        <v>306.35999999999996</v>
      </c>
      <c r="U13" s="28">
        <v>291.96000000000004</v>
      </c>
      <c r="V13" s="28">
        <v>260.64000000000004</v>
      </c>
      <c r="W13" s="28">
        <v>218.51999999999998</v>
      </c>
      <c r="X13" s="28">
        <v>191.16</v>
      </c>
      <c r="Y13" s="28">
        <v>173.88</v>
      </c>
      <c r="Z13" s="28">
        <v>163.79999999999998</v>
      </c>
      <c r="AA13" s="28">
        <v>157.68</v>
      </c>
      <c r="AB13" s="13">
        <f>AA13+Z13+Y13+X13+W13+V13+U13+T13+S13+R13+Q13+P13+O13+N13+M13+L13+K13+J13+I13+H13+G13+F13+E13+D13</f>
        <v>5716.08</v>
      </c>
    </row>
    <row r="14" spans="1:28" s="7" customFormat="1" ht="14.1" customHeight="1" x14ac:dyDescent="0.2">
      <c r="A14" s="9">
        <v>45289</v>
      </c>
      <c r="B14" s="32" t="s">
        <v>44</v>
      </c>
      <c r="C14" s="9" t="s">
        <v>28</v>
      </c>
      <c r="D14" s="24">
        <v>6.34</v>
      </c>
      <c r="E14" s="24">
        <v>6.34</v>
      </c>
      <c r="F14" s="24">
        <v>6.34</v>
      </c>
      <c r="G14" s="24">
        <v>6.34</v>
      </c>
      <c r="H14" s="24">
        <v>6.34</v>
      </c>
      <c r="I14" s="24">
        <v>6.34</v>
      </c>
      <c r="J14" s="24">
        <v>6.34</v>
      </c>
      <c r="K14" s="24">
        <v>6.34</v>
      </c>
      <c r="L14" s="24">
        <v>6.34</v>
      </c>
      <c r="M14" s="24">
        <v>6.34</v>
      </c>
      <c r="N14" s="24">
        <v>6.34</v>
      </c>
      <c r="O14" s="24">
        <v>6.34</v>
      </c>
      <c r="P14" s="24">
        <v>6.34</v>
      </c>
      <c r="Q14" s="24">
        <v>6.34</v>
      </c>
      <c r="R14" s="24">
        <v>6.34</v>
      </c>
      <c r="S14" s="24">
        <v>6.34</v>
      </c>
      <c r="T14" s="24">
        <v>6.34</v>
      </c>
      <c r="U14" s="24">
        <v>6.34</v>
      </c>
      <c r="V14" s="24">
        <v>6.34</v>
      </c>
      <c r="W14" s="24">
        <v>6.34</v>
      </c>
      <c r="X14" s="24">
        <v>6.34</v>
      </c>
      <c r="Y14" s="24">
        <v>6.34</v>
      </c>
      <c r="Z14" s="24">
        <v>6.34</v>
      </c>
      <c r="AA14" s="24">
        <v>6.34</v>
      </c>
      <c r="AB14" s="13"/>
    </row>
    <row r="15" spans="1:28" s="7" customFormat="1" ht="14.1" customHeight="1" x14ac:dyDescent="0.2">
      <c r="A15" s="9"/>
      <c r="B15" s="33"/>
      <c r="C15" s="9" t="s">
        <v>35</v>
      </c>
      <c r="D15" s="25">
        <f t="shared" ref="D15:AA15" si="2">(D16/D14)/1.73</f>
        <v>10.732845863496289</v>
      </c>
      <c r="E15" s="25">
        <f t="shared" si="2"/>
        <v>10.732845863496289</v>
      </c>
      <c r="F15" s="25">
        <f t="shared" si="2"/>
        <v>12.177020842070714</v>
      </c>
      <c r="G15" s="25">
        <f t="shared" si="2"/>
        <v>15.393592385259204</v>
      </c>
      <c r="H15" s="25">
        <f t="shared" si="2"/>
        <v>17.362921901497057</v>
      </c>
      <c r="I15" s="25">
        <f t="shared" si="2"/>
        <v>18.675808245655624</v>
      </c>
      <c r="J15" s="25">
        <f t="shared" si="2"/>
        <v>20.67795992049744</v>
      </c>
      <c r="K15" s="25">
        <f t="shared" si="2"/>
        <v>22.516000802319429</v>
      </c>
      <c r="L15" s="25">
        <f t="shared" si="2"/>
        <v>20.973359347933116</v>
      </c>
      <c r="M15" s="25">
        <f t="shared" si="2"/>
        <v>20.57949344468555</v>
      </c>
      <c r="N15" s="25">
        <f t="shared" si="2"/>
        <v>21.268758775368791</v>
      </c>
      <c r="O15" s="25">
        <f t="shared" si="2"/>
        <v>21.629802520012401</v>
      </c>
      <c r="P15" s="25">
        <f t="shared" si="2"/>
        <v>22.712933753943222</v>
      </c>
      <c r="Q15" s="25">
        <f t="shared" si="2"/>
        <v>23.30373260881457</v>
      </c>
      <c r="R15" s="25">
        <f t="shared" si="2"/>
        <v>24.321219525537462</v>
      </c>
      <c r="S15" s="25">
        <f t="shared" si="2"/>
        <v>23.992997939497815</v>
      </c>
      <c r="T15" s="25">
        <f t="shared" si="2"/>
        <v>23.828887146478003</v>
      </c>
      <c r="U15" s="25">
        <f t="shared" si="2"/>
        <v>21.104647982348975</v>
      </c>
      <c r="V15" s="25">
        <f t="shared" si="2"/>
        <v>19.627650845170585</v>
      </c>
      <c r="W15" s="25">
        <f t="shared" si="2"/>
        <v>16.312612826170202</v>
      </c>
      <c r="X15" s="25">
        <f t="shared" si="2"/>
        <v>14.573038420160099</v>
      </c>
      <c r="Y15" s="25">
        <f t="shared" si="2"/>
        <v>12.636531062526213</v>
      </c>
      <c r="Z15" s="25">
        <f t="shared" si="2"/>
        <v>11.323644718367648</v>
      </c>
      <c r="AA15" s="25">
        <f t="shared" si="2"/>
        <v>10.864134497912145</v>
      </c>
      <c r="AB15" s="13"/>
    </row>
    <row r="16" spans="1:28" ht="14.1" customHeight="1" x14ac:dyDescent="0.2">
      <c r="A16" s="5"/>
      <c r="B16" s="34"/>
      <c r="C16" s="9" t="s">
        <v>29</v>
      </c>
      <c r="D16" s="28">
        <v>117.72</v>
      </c>
      <c r="E16" s="28">
        <v>117.72</v>
      </c>
      <c r="F16" s="28">
        <v>133.56</v>
      </c>
      <c r="G16" s="28">
        <v>168.84</v>
      </c>
      <c r="H16" s="28">
        <v>190.44</v>
      </c>
      <c r="I16" s="28">
        <v>204.84</v>
      </c>
      <c r="J16" s="28">
        <v>226.8</v>
      </c>
      <c r="K16" s="28">
        <v>246.95999999999998</v>
      </c>
      <c r="L16" s="28">
        <v>230.04</v>
      </c>
      <c r="M16" s="28">
        <v>225.72000000000003</v>
      </c>
      <c r="N16" s="28">
        <v>233.28</v>
      </c>
      <c r="O16" s="28">
        <v>237.24</v>
      </c>
      <c r="P16" s="28">
        <v>249.12</v>
      </c>
      <c r="Q16" s="28">
        <v>255.59999999999997</v>
      </c>
      <c r="R16" s="28">
        <v>266.76</v>
      </c>
      <c r="S16" s="28">
        <v>263.15999999999997</v>
      </c>
      <c r="T16" s="28">
        <v>261.36</v>
      </c>
      <c r="U16" s="28">
        <v>231.48</v>
      </c>
      <c r="V16" s="28">
        <v>215.28</v>
      </c>
      <c r="W16" s="28">
        <v>178.92000000000002</v>
      </c>
      <c r="X16" s="28">
        <v>159.84</v>
      </c>
      <c r="Y16" s="28">
        <v>138.6</v>
      </c>
      <c r="Z16" s="28">
        <v>124.20000000000002</v>
      </c>
      <c r="AA16" s="28">
        <v>119.16</v>
      </c>
      <c r="AB16" s="13">
        <f>AA16+Z16+Y16+X16+W16+V16+U16+T16+S16+R16+Q16+P16+O16+N16+M16+L16+K16+J16+I16+H16+G16+F16+E16+D16</f>
        <v>4796.6400000000012</v>
      </c>
    </row>
    <row r="17" spans="1:32" s="7" customFormat="1" ht="14.1" customHeight="1" x14ac:dyDescent="0.2">
      <c r="A17" s="9">
        <v>45289</v>
      </c>
      <c r="B17" s="32" t="s">
        <v>52</v>
      </c>
      <c r="C17" s="9" t="s">
        <v>28</v>
      </c>
      <c r="D17" s="24">
        <v>6.34</v>
      </c>
      <c r="E17" s="24">
        <v>6.34</v>
      </c>
      <c r="F17" s="24">
        <v>6.34</v>
      </c>
      <c r="G17" s="24">
        <v>6.34</v>
      </c>
      <c r="H17" s="24">
        <v>6.34</v>
      </c>
      <c r="I17" s="24">
        <v>6.34</v>
      </c>
      <c r="J17" s="24">
        <v>6.34</v>
      </c>
      <c r="K17" s="24">
        <v>6.34</v>
      </c>
      <c r="L17" s="24">
        <v>6.34</v>
      </c>
      <c r="M17" s="24">
        <v>6.34</v>
      </c>
      <c r="N17" s="24">
        <v>6.34</v>
      </c>
      <c r="O17" s="24">
        <v>6.34</v>
      </c>
      <c r="P17" s="24">
        <v>6.34</v>
      </c>
      <c r="Q17" s="24">
        <v>6.34</v>
      </c>
      <c r="R17" s="24">
        <v>6.34</v>
      </c>
      <c r="S17" s="24">
        <v>6.34</v>
      </c>
      <c r="T17" s="24">
        <v>6.34</v>
      </c>
      <c r="U17" s="24">
        <v>6.34</v>
      </c>
      <c r="V17" s="24">
        <v>6.34</v>
      </c>
      <c r="W17" s="24">
        <v>6.34</v>
      </c>
      <c r="X17" s="24">
        <v>6.34</v>
      </c>
      <c r="Y17" s="24">
        <v>6.34</v>
      </c>
      <c r="Z17" s="24">
        <v>6.34</v>
      </c>
      <c r="AA17" s="24">
        <v>6.34</v>
      </c>
      <c r="AB17" s="13"/>
    </row>
    <row r="18" spans="1:32" s="7" customFormat="1" ht="14.1" customHeight="1" x14ac:dyDescent="0.2">
      <c r="A18" s="9"/>
      <c r="B18" s="33"/>
      <c r="C18" s="9" t="s">
        <v>35</v>
      </c>
      <c r="D18" s="25">
        <f t="shared" ref="D18:AA18" si="3">(D19/D17)/1.73</f>
        <v>10.371802118852685</v>
      </c>
      <c r="E18" s="25">
        <f t="shared" si="3"/>
        <v>10.765668022100254</v>
      </c>
      <c r="F18" s="25">
        <f t="shared" si="3"/>
        <v>11.98008789044693</v>
      </c>
      <c r="G18" s="25">
        <f t="shared" si="3"/>
        <v>12.636531062526213</v>
      </c>
      <c r="H18" s="25">
        <f t="shared" si="3"/>
        <v>14.474571944348206</v>
      </c>
      <c r="I18" s="25">
        <f t="shared" si="3"/>
        <v>15.951569081526594</v>
      </c>
      <c r="J18" s="25">
        <f t="shared" si="3"/>
        <v>17.789609963348589</v>
      </c>
      <c r="K18" s="25">
        <f t="shared" si="3"/>
        <v>18.675808245655624</v>
      </c>
      <c r="L18" s="25">
        <f t="shared" si="3"/>
        <v>16.903411681041554</v>
      </c>
      <c r="M18" s="25">
        <f t="shared" si="3"/>
        <v>17.198811108477237</v>
      </c>
      <c r="N18" s="25">
        <f t="shared" si="3"/>
        <v>16.706478729417775</v>
      </c>
      <c r="O18" s="25">
        <f t="shared" si="3"/>
        <v>16.279790667566239</v>
      </c>
      <c r="P18" s="25">
        <f t="shared" si="3"/>
        <v>18.577341769843731</v>
      </c>
      <c r="Q18" s="25">
        <f t="shared" si="3"/>
        <v>19.397895734942836</v>
      </c>
      <c r="R18" s="25">
        <f t="shared" si="3"/>
        <v>20.119983224230047</v>
      </c>
      <c r="S18" s="25">
        <f t="shared" si="3"/>
        <v>19.890228114002298</v>
      </c>
      <c r="T18" s="25">
        <f t="shared" si="3"/>
        <v>18.90556335588337</v>
      </c>
      <c r="U18" s="25">
        <f t="shared" si="3"/>
        <v>17.756787804744626</v>
      </c>
      <c r="V18" s="25">
        <v>12.439</v>
      </c>
      <c r="W18" s="25">
        <v>10.010999999999999</v>
      </c>
      <c r="X18" s="25">
        <f t="shared" si="3"/>
        <v>12.83346401415</v>
      </c>
      <c r="Y18" s="25">
        <f t="shared" si="3"/>
        <v>11.586221987199359</v>
      </c>
      <c r="Z18" s="25">
        <f t="shared" si="3"/>
        <v>10.535912911872503</v>
      </c>
      <c r="AA18" s="25">
        <f t="shared" si="3"/>
        <v>9.7481811053773644</v>
      </c>
      <c r="AB18" s="13"/>
    </row>
    <row r="19" spans="1:32" ht="14.1" customHeight="1" x14ac:dyDescent="0.2">
      <c r="A19" s="5"/>
      <c r="B19" s="34"/>
      <c r="C19" s="9" t="s">
        <v>29</v>
      </c>
      <c r="D19" s="28">
        <v>113.76</v>
      </c>
      <c r="E19" s="28">
        <v>118.08000000000001</v>
      </c>
      <c r="F19" s="28">
        <v>131.4</v>
      </c>
      <c r="G19" s="28">
        <v>138.6</v>
      </c>
      <c r="H19" s="28">
        <v>158.76</v>
      </c>
      <c r="I19" s="28">
        <v>174.95999999999998</v>
      </c>
      <c r="J19" s="28">
        <v>195.12</v>
      </c>
      <c r="K19" s="28">
        <v>204.84</v>
      </c>
      <c r="L19" s="28">
        <v>185.39999999999998</v>
      </c>
      <c r="M19" s="28">
        <v>188.64000000000001</v>
      </c>
      <c r="N19" s="28">
        <v>183.24</v>
      </c>
      <c r="O19" s="28">
        <v>178.56</v>
      </c>
      <c r="P19" s="28">
        <v>203.76</v>
      </c>
      <c r="Q19" s="28">
        <v>212.76</v>
      </c>
      <c r="R19" s="28">
        <v>220.68</v>
      </c>
      <c r="S19" s="28">
        <v>218.16</v>
      </c>
      <c r="T19" s="28">
        <v>207.35999999999999</v>
      </c>
      <c r="U19" s="28">
        <v>194.76000000000002</v>
      </c>
      <c r="V19" s="28">
        <v>180.72</v>
      </c>
      <c r="W19" s="28">
        <v>162</v>
      </c>
      <c r="X19" s="28">
        <v>140.76000000000002</v>
      </c>
      <c r="Y19" s="28">
        <v>127.08</v>
      </c>
      <c r="Z19" s="28">
        <v>115.55999999999999</v>
      </c>
      <c r="AA19" s="28">
        <v>106.92</v>
      </c>
      <c r="AB19" s="13">
        <f>AA19+Z19+Y19+X19+W19+V19+U19+T19+S19+R19+Q19+P19+O19+N19+M19+L19+K19+J19+I19+H19+G19+F19+E19+D19</f>
        <v>4061.880000000001</v>
      </c>
    </row>
    <row r="20" spans="1:32" s="7" customFormat="1" ht="14.1" customHeight="1" x14ac:dyDescent="0.2">
      <c r="A20" s="9">
        <v>45289</v>
      </c>
      <c r="B20" s="32" t="s">
        <v>53</v>
      </c>
      <c r="C20" s="9" t="s">
        <v>28</v>
      </c>
      <c r="D20" s="24">
        <v>6.34</v>
      </c>
      <c r="E20" s="24">
        <v>6.34</v>
      </c>
      <c r="F20" s="24">
        <v>6.34</v>
      </c>
      <c r="G20" s="24">
        <v>6.34</v>
      </c>
      <c r="H20" s="24">
        <v>6.34</v>
      </c>
      <c r="I20" s="24">
        <v>6.34</v>
      </c>
      <c r="J20" s="24">
        <v>6.34</v>
      </c>
      <c r="K20" s="24">
        <v>6.34</v>
      </c>
      <c r="L20" s="24">
        <v>6.34</v>
      </c>
      <c r="M20" s="24">
        <v>6.34</v>
      </c>
      <c r="N20" s="24">
        <v>6.34</v>
      </c>
      <c r="O20" s="24">
        <v>6.34</v>
      </c>
      <c r="P20" s="24">
        <v>6.34</v>
      </c>
      <c r="Q20" s="24">
        <v>6.34</v>
      </c>
      <c r="R20" s="24">
        <v>6.34</v>
      </c>
      <c r="S20" s="24">
        <v>6.34</v>
      </c>
      <c r="T20" s="24">
        <v>6.34</v>
      </c>
      <c r="U20" s="24">
        <v>6.34</v>
      </c>
      <c r="V20" s="24">
        <v>6.34</v>
      </c>
      <c r="W20" s="24">
        <v>6.34</v>
      </c>
      <c r="X20" s="24">
        <v>6.34</v>
      </c>
      <c r="Y20" s="24">
        <v>6.34</v>
      </c>
      <c r="Z20" s="24">
        <v>6.34</v>
      </c>
      <c r="AA20" s="24">
        <v>6.34</v>
      </c>
      <c r="AB20" s="13"/>
    </row>
    <row r="21" spans="1:32" s="7" customFormat="1" ht="14.1" customHeight="1" x14ac:dyDescent="0.2">
      <c r="A21" s="9"/>
      <c r="B21" s="33"/>
      <c r="C21" s="9" t="s">
        <v>35</v>
      </c>
      <c r="D21" s="25">
        <f t="shared" ref="D21:AA21" si="4">(D22/D20)/1.73</f>
        <v>2.0021516748418158</v>
      </c>
      <c r="E21" s="25">
        <f t="shared" si="4"/>
        <v>2.0021516748418158</v>
      </c>
      <c r="F21" s="25">
        <f t="shared" si="4"/>
        <v>2.4288397366933503</v>
      </c>
      <c r="G21" s="25">
        <f t="shared" si="4"/>
        <v>2.7898834813369562</v>
      </c>
      <c r="H21" s="25">
        <f t="shared" si="4"/>
        <v>2.8883499571488489</v>
      </c>
      <c r="I21" s="25">
        <f t="shared" si="4"/>
        <v>3.4791488120202043</v>
      </c>
      <c r="J21" s="25">
        <f t="shared" si="4"/>
        <v>3.741726080851917</v>
      </c>
      <c r="K21" s="25">
        <f t="shared" si="4"/>
        <v>3.6760817636439893</v>
      </c>
      <c r="L21" s="25">
        <f t="shared" si="4"/>
        <v>3.0852829087726339</v>
      </c>
      <c r="M21" s="25">
        <f t="shared" si="4"/>
        <v>3.2822158603964189</v>
      </c>
      <c r="N21" s="25">
        <f t="shared" si="4"/>
        <v>3.4791488120202043</v>
      </c>
      <c r="O21" s="25">
        <f t="shared" si="4"/>
        <v>3.741726080851917</v>
      </c>
      <c r="P21" s="25">
        <f t="shared" si="4"/>
        <v>4.562280045951022</v>
      </c>
      <c r="Q21" s="25">
        <f t="shared" si="4"/>
        <v>4.201236301307417</v>
      </c>
      <c r="R21" s="25">
        <f t="shared" si="4"/>
        <v>4.201236301307417</v>
      </c>
      <c r="S21" s="25">
        <f t="shared" si="4"/>
        <v>4.4638135701391288</v>
      </c>
      <c r="T21" s="25">
        <f t="shared" si="4"/>
        <v>4.0371255082875948</v>
      </c>
      <c r="U21" s="25">
        <f t="shared" si="4"/>
        <v>3.8730147152677743</v>
      </c>
      <c r="V21" s="25">
        <f t="shared" si="4"/>
        <v>3.6432596050400248</v>
      </c>
      <c r="W21" s="25">
        <f t="shared" si="4"/>
        <v>3.0852829087726339</v>
      </c>
      <c r="X21" s="25">
        <f t="shared" si="4"/>
        <v>2.494484053901278</v>
      </c>
      <c r="Y21" s="25">
        <f t="shared" si="4"/>
        <v>2.4616618952973144</v>
      </c>
      <c r="Z21" s="25">
        <f t="shared" si="4"/>
        <v>2.2319067850695644</v>
      </c>
      <c r="AA21" s="25">
        <f t="shared" si="4"/>
        <v>2.0021516748418158</v>
      </c>
      <c r="AB21" s="13"/>
    </row>
    <row r="22" spans="1:32" ht="14.1" customHeight="1" x14ac:dyDescent="0.2">
      <c r="A22" s="5"/>
      <c r="B22" s="34"/>
      <c r="C22" s="9" t="s">
        <v>29</v>
      </c>
      <c r="D22" s="28">
        <v>21.96</v>
      </c>
      <c r="E22" s="28">
        <v>21.96</v>
      </c>
      <c r="F22" s="28">
        <v>26.64</v>
      </c>
      <c r="G22" s="28">
        <v>30.6</v>
      </c>
      <c r="H22" s="28">
        <v>31.680000000000003</v>
      </c>
      <c r="I22" s="28">
        <v>38.160000000000004</v>
      </c>
      <c r="J22" s="28">
        <v>41.04</v>
      </c>
      <c r="K22" s="28">
        <v>40.32</v>
      </c>
      <c r="L22" s="28">
        <v>33.840000000000003</v>
      </c>
      <c r="M22" s="28">
        <v>36</v>
      </c>
      <c r="N22" s="28">
        <v>38.160000000000004</v>
      </c>
      <c r="O22" s="28">
        <v>41.04</v>
      </c>
      <c r="P22" s="28">
        <v>50.04</v>
      </c>
      <c r="Q22" s="28">
        <v>46.080000000000005</v>
      </c>
      <c r="R22" s="28">
        <v>46.080000000000005</v>
      </c>
      <c r="S22" s="28">
        <v>48.959999999999994</v>
      </c>
      <c r="T22" s="28">
        <v>44.28</v>
      </c>
      <c r="U22" s="28">
        <v>42.48</v>
      </c>
      <c r="V22" s="28">
        <v>39.96</v>
      </c>
      <c r="W22" s="28">
        <v>33.840000000000003</v>
      </c>
      <c r="X22" s="28">
        <v>27.36</v>
      </c>
      <c r="Y22" s="28">
        <v>27</v>
      </c>
      <c r="Z22" s="28">
        <v>24.479999999999997</v>
      </c>
      <c r="AA22" s="28">
        <v>21.96</v>
      </c>
      <c r="AB22" s="13">
        <f>AA22+Z22+Y22+X22+W22+V22+U22+T22+S22+R22+Q22+P22+O22+N22+M22+L22+K22+J22+I22+H22+G22+F22+E22+D22</f>
        <v>853.92000000000007</v>
      </c>
    </row>
    <row r="23" spans="1:32" s="7" customFormat="1" ht="14.1" customHeight="1" x14ac:dyDescent="0.2">
      <c r="A23" s="9">
        <v>45289</v>
      </c>
      <c r="B23" s="32" t="s">
        <v>55</v>
      </c>
      <c r="C23" s="9" t="s">
        <v>28</v>
      </c>
      <c r="D23" s="24">
        <v>6.34</v>
      </c>
      <c r="E23" s="24">
        <v>6.34</v>
      </c>
      <c r="F23" s="24">
        <v>6.34</v>
      </c>
      <c r="G23" s="24">
        <v>6.34</v>
      </c>
      <c r="H23" s="24">
        <v>6.34</v>
      </c>
      <c r="I23" s="24">
        <v>6.34</v>
      </c>
      <c r="J23" s="24">
        <v>6.34</v>
      </c>
      <c r="K23" s="24">
        <v>6.34</v>
      </c>
      <c r="L23" s="24">
        <v>6.34</v>
      </c>
      <c r="M23" s="24">
        <v>6.34</v>
      </c>
      <c r="N23" s="24">
        <v>6.34</v>
      </c>
      <c r="O23" s="24">
        <v>6.34</v>
      </c>
      <c r="P23" s="24">
        <v>6.34</v>
      </c>
      <c r="Q23" s="24">
        <v>6.34</v>
      </c>
      <c r="R23" s="24">
        <v>6.34</v>
      </c>
      <c r="S23" s="24">
        <v>6.34</v>
      </c>
      <c r="T23" s="24">
        <v>6.34</v>
      </c>
      <c r="U23" s="24">
        <v>6.34</v>
      </c>
      <c r="V23" s="24">
        <v>6.34</v>
      </c>
      <c r="W23" s="24">
        <v>6.34</v>
      </c>
      <c r="X23" s="24">
        <v>6.34</v>
      </c>
      <c r="Y23" s="24">
        <v>6.34</v>
      </c>
      <c r="Z23" s="24">
        <v>6.34</v>
      </c>
      <c r="AA23" s="24">
        <v>6.34</v>
      </c>
      <c r="AB23" s="13"/>
    </row>
    <row r="24" spans="1:32" s="7" customFormat="1" ht="14.1" customHeight="1" x14ac:dyDescent="0.2">
      <c r="A24" s="9"/>
      <c r="B24" s="33"/>
      <c r="C24" s="9" t="s">
        <v>35</v>
      </c>
      <c r="D24" s="25">
        <f t="shared" ref="D24:AA24" si="5">(D25/D23)/1.73</f>
        <v>19.03685199029923</v>
      </c>
      <c r="E24" s="25">
        <f t="shared" si="5"/>
        <v>19.168140624715086</v>
      </c>
      <c r="F24" s="25">
        <f t="shared" si="5"/>
        <v>19.496362210754729</v>
      </c>
      <c r="G24" s="25">
        <f t="shared" si="5"/>
        <v>20.61231560328951</v>
      </c>
      <c r="H24" s="25">
        <f t="shared" si="5"/>
        <v>20.940537189329152</v>
      </c>
      <c r="I24" s="25">
        <f t="shared" si="5"/>
        <v>22.056490581863933</v>
      </c>
      <c r="J24" s="25">
        <f t="shared" si="5"/>
        <v>24.222753049725569</v>
      </c>
      <c r="K24" s="25">
        <f t="shared" si="5"/>
        <v>23.894531463685933</v>
      </c>
      <c r="L24" s="25">
        <f t="shared" si="5"/>
        <v>24.616618952973141</v>
      </c>
      <c r="M24" s="25">
        <f t="shared" si="5"/>
        <v>23.960175780893859</v>
      </c>
      <c r="N24" s="25">
        <f t="shared" si="5"/>
        <v>24.354041684141428</v>
      </c>
      <c r="O24" s="25">
        <f t="shared" si="5"/>
        <v>27.373680275706132</v>
      </c>
      <c r="P24" s="25">
        <f t="shared" si="5"/>
        <v>23.697598512062147</v>
      </c>
      <c r="Q24" s="25">
        <f t="shared" si="5"/>
        <v>23.30373260881457</v>
      </c>
      <c r="R24" s="25">
        <f t="shared" si="5"/>
        <v>22.319067850695649</v>
      </c>
      <c r="S24" s="25">
        <f t="shared" si="5"/>
        <v>21.596980361408434</v>
      </c>
      <c r="T24" s="25">
        <f t="shared" si="5"/>
        <v>21.400047409784648</v>
      </c>
      <c r="U24" s="25">
        <f t="shared" si="5"/>
        <v>21.137470140952939</v>
      </c>
      <c r="V24" s="25">
        <f t="shared" si="5"/>
        <v>20.415382651665723</v>
      </c>
      <c r="W24" s="25">
        <f t="shared" si="5"/>
        <v>19.693295162378515</v>
      </c>
      <c r="X24" s="25">
        <f t="shared" si="5"/>
        <v>19.299429259130942</v>
      </c>
      <c r="Y24" s="25">
        <f t="shared" si="5"/>
        <v>18.708630404259587</v>
      </c>
      <c r="Z24" s="25">
        <f t="shared" si="5"/>
        <v>18.380408818219944</v>
      </c>
      <c r="AA24" s="25">
        <f t="shared" si="5"/>
        <v>18.249120183804088</v>
      </c>
      <c r="AB24" s="13"/>
    </row>
    <row r="25" spans="1:32" ht="14.1" customHeight="1" x14ac:dyDescent="0.2">
      <c r="A25" s="5"/>
      <c r="B25" s="34"/>
      <c r="C25" s="9" t="s">
        <v>29</v>
      </c>
      <c r="D25" s="28">
        <v>208.8</v>
      </c>
      <c r="E25" s="28">
        <v>210.24</v>
      </c>
      <c r="F25" s="28">
        <v>213.84</v>
      </c>
      <c r="G25" s="28">
        <v>226.07999999999998</v>
      </c>
      <c r="H25" s="28">
        <v>229.67999999999998</v>
      </c>
      <c r="I25" s="28">
        <v>241.92</v>
      </c>
      <c r="J25" s="28">
        <v>265.68</v>
      </c>
      <c r="K25" s="28">
        <v>262.08000000000004</v>
      </c>
      <c r="L25" s="28">
        <v>270</v>
      </c>
      <c r="M25" s="28">
        <v>262.8</v>
      </c>
      <c r="N25" s="28">
        <v>267.12</v>
      </c>
      <c r="O25" s="28">
        <v>300.24</v>
      </c>
      <c r="P25" s="28">
        <v>259.92</v>
      </c>
      <c r="Q25" s="28">
        <v>255.59999999999997</v>
      </c>
      <c r="R25" s="28">
        <v>244.8</v>
      </c>
      <c r="S25" s="28">
        <v>236.88</v>
      </c>
      <c r="T25" s="28">
        <v>234.71999999999997</v>
      </c>
      <c r="U25" s="28">
        <v>231.84</v>
      </c>
      <c r="V25" s="28">
        <v>223.92</v>
      </c>
      <c r="W25" s="28">
        <v>216</v>
      </c>
      <c r="X25" s="28">
        <v>211.68</v>
      </c>
      <c r="Y25" s="28">
        <v>205.20000000000002</v>
      </c>
      <c r="Z25" s="28">
        <v>201.6</v>
      </c>
      <c r="AA25" s="28">
        <v>200.16</v>
      </c>
      <c r="AB25" s="13">
        <f>AA25+Z25+Y25+X25+W25+V25+U25+T25+S25+R25+Q25+P25+O25+N25+M25+L25+K25+J25+I25+H25+G25+F25+E25+D25</f>
        <v>5680.8000000000011</v>
      </c>
    </row>
    <row r="26" spans="1:32" ht="14.1" customHeight="1" x14ac:dyDescent="0.2">
      <c r="A26" s="9">
        <v>45289</v>
      </c>
      <c r="B26" s="32" t="s">
        <v>56</v>
      </c>
      <c r="C26" s="9" t="s">
        <v>28</v>
      </c>
      <c r="D26" s="24">
        <v>6.34</v>
      </c>
      <c r="E26" s="24">
        <v>6.34</v>
      </c>
      <c r="F26" s="24">
        <v>6.34</v>
      </c>
      <c r="G26" s="24">
        <v>6.34</v>
      </c>
      <c r="H26" s="24">
        <v>6.34</v>
      </c>
      <c r="I26" s="24">
        <v>6.34</v>
      </c>
      <c r="J26" s="24">
        <v>6.34</v>
      </c>
      <c r="K26" s="24">
        <v>6.34</v>
      </c>
      <c r="L26" s="24">
        <v>6.34</v>
      </c>
      <c r="M26" s="24">
        <v>6.34</v>
      </c>
      <c r="N26" s="24">
        <v>6.34</v>
      </c>
      <c r="O26" s="24">
        <v>6.34</v>
      </c>
      <c r="P26" s="24">
        <v>6.34</v>
      </c>
      <c r="Q26" s="24">
        <v>6.34</v>
      </c>
      <c r="R26" s="24">
        <v>6.34</v>
      </c>
      <c r="S26" s="24">
        <v>6.34</v>
      </c>
      <c r="T26" s="24">
        <v>6.34</v>
      </c>
      <c r="U26" s="24">
        <v>6.34</v>
      </c>
      <c r="V26" s="24">
        <v>6.34</v>
      </c>
      <c r="W26" s="24">
        <v>6.34</v>
      </c>
      <c r="X26" s="24">
        <v>6.34</v>
      </c>
      <c r="Y26" s="24">
        <v>6.34</v>
      </c>
      <c r="Z26" s="24">
        <v>6.34</v>
      </c>
      <c r="AA26" s="24">
        <v>6.34</v>
      </c>
      <c r="AB26" s="13"/>
    </row>
    <row r="27" spans="1:32" ht="14.1" customHeight="1" x14ac:dyDescent="0.2">
      <c r="A27" s="9"/>
      <c r="B27" s="33"/>
      <c r="C27" s="9" t="s">
        <v>35</v>
      </c>
      <c r="D27" s="25">
        <f t="shared" ref="D27:AA27" si="6">(D28/D26)/1.73</f>
        <v>11.225178242555753</v>
      </c>
      <c r="E27" s="25">
        <f t="shared" si="6"/>
        <v>11.093889608139895</v>
      </c>
      <c r="F27" s="25">
        <f t="shared" si="6"/>
        <v>12.078554366258819</v>
      </c>
      <c r="G27" s="25">
        <f t="shared" si="6"/>
        <v>13.588373662041173</v>
      </c>
      <c r="H27" s="25">
        <f t="shared" si="6"/>
        <v>14.310461151328386</v>
      </c>
      <c r="I27" s="25">
        <f t="shared" si="6"/>
        <v>14.835615688991814</v>
      </c>
      <c r="J27" s="25">
        <f t="shared" si="6"/>
        <v>16.279790667566239</v>
      </c>
      <c r="K27" s="25">
        <f t="shared" si="6"/>
        <v>16.017213398734526</v>
      </c>
      <c r="L27" s="25">
        <f t="shared" si="6"/>
        <v>15.557703178279025</v>
      </c>
      <c r="M27" s="25">
        <f t="shared" si="6"/>
        <v>14.966904323407668</v>
      </c>
      <c r="N27" s="25">
        <f t="shared" si="6"/>
        <v>15.032548640615596</v>
      </c>
      <c r="O27" s="25">
        <f t="shared" si="6"/>
        <v>14.966904323407668</v>
      </c>
      <c r="P27" s="25">
        <f t="shared" si="6"/>
        <v>15.492058861071097</v>
      </c>
      <c r="Q27" s="25">
        <f t="shared" si="6"/>
        <v>16.082857715942453</v>
      </c>
      <c r="R27" s="25">
        <f t="shared" si="6"/>
        <v>16.936233839645521</v>
      </c>
      <c r="S27" s="25">
        <f t="shared" si="6"/>
        <v>16.476723619190022</v>
      </c>
      <c r="T27" s="25">
        <f t="shared" si="6"/>
        <v>15.688991812694884</v>
      </c>
      <c r="U27" s="25">
        <f t="shared" si="6"/>
        <v>15.032548640615596</v>
      </c>
      <c r="V27" s="25">
        <f t="shared" si="6"/>
        <v>14.638682737368029</v>
      </c>
      <c r="W27" s="25">
        <f t="shared" si="6"/>
        <v>13.391440710417392</v>
      </c>
      <c r="X27" s="25">
        <f t="shared" si="6"/>
        <v>12.406775952298464</v>
      </c>
      <c r="Y27" s="25">
        <f t="shared" si="6"/>
        <v>11.487755511387467</v>
      </c>
      <c r="Z27" s="25">
        <f t="shared" si="6"/>
        <v>11.093889608139895</v>
      </c>
      <c r="AA27" s="25">
        <f t="shared" si="6"/>
        <v>10.831312339308182</v>
      </c>
      <c r="AB27" s="13"/>
    </row>
    <row r="28" spans="1:32" ht="14.1" customHeight="1" x14ac:dyDescent="0.2">
      <c r="A28" s="5"/>
      <c r="B28" s="34"/>
      <c r="C28" s="9" t="s">
        <v>29</v>
      </c>
      <c r="D28" s="28">
        <v>123.12</v>
      </c>
      <c r="E28" s="28">
        <v>121.67999999999999</v>
      </c>
      <c r="F28" s="28">
        <v>132.47999999999999</v>
      </c>
      <c r="G28" s="28">
        <v>149.04</v>
      </c>
      <c r="H28" s="28">
        <v>156.96</v>
      </c>
      <c r="I28" s="28">
        <v>162.72</v>
      </c>
      <c r="J28" s="28">
        <v>178.56</v>
      </c>
      <c r="K28" s="28">
        <v>175.68</v>
      </c>
      <c r="L28" s="28">
        <v>170.64</v>
      </c>
      <c r="M28" s="28">
        <v>164.16</v>
      </c>
      <c r="N28" s="28">
        <v>164.88</v>
      </c>
      <c r="O28" s="28">
        <v>164.16</v>
      </c>
      <c r="P28" s="28">
        <v>169.92</v>
      </c>
      <c r="Q28" s="28">
        <v>176.4</v>
      </c>
      <c r="R28" s="28">
        <v>185.76</v>
      </c>
      <c r="S28" s="28">
        <v>180.72</v>
      </c>
      <c r="T28" s="28">
        <v>172.08</v>
      </c>
      <c r="U28" s="28">
        <v>164.88</v>
      </c>
      <c r="V28" s="28">
        <v>160.56</v>
      </c>
      <c r="W28" s="28">
        <v>146.88000000000002</v>
      </c>
      <c r="X28" s="28">
        <v>136.08000000000001</v>
      </c>
      <c r="Y28" s="28">
        <v>126.00000000000001</v>
      </c>
      <c r="Z28" s="28">
        <v>121.67999999999999</v>
      </c>
      <c r="AA28" s="28">
        <v>118.80000000000001</v>
      </c>
      <c r="AB28" s="13">
        <f>D28+E28+F28+G28+H28+I28+J28+K28+L28+M28+N28+O28+P28+Q28+R28+S28+T28+U28+V28+W28+X28+Y28+Z28+AA28</f>
        <v>3723.8399999999997</v>
      </c>
    </row>
    <row r="29" spans="1:32" ht="14.1" customHeight="1" x14ac:dyDescent="0.2">
      <c r="A29" s="9">
        <v>45289</v>
      </c>
      <c r="B29" s="32" t="s">
        <v>37</v>
      </c>
      <c r="C29" s="6" t="s">
        <v>28</v>
      </c>
      <c r="D29" s="26">
        <v>6.34</v>
      </c>
      <c r="E29" s="26">
        <v>6.34</v>
      </c>
      <c r="F29" s="26">
        <v>6.34</v>
      </c>
      <c r="G29" s="26">
        <v>6.34</v>
      </c>
      <c r="H29" s="26">
        <v>6.34</v>
      </c>
      <c r="I29" s="26">
        <v>6.34</v>
      </c>
      <c r="J29" s="26">
        <v>6.34</v>
      </c>
      <c r="K29" s="26">
        <v>6.34</v>
      </c>
      <c r="L29" s="26">
        <v>6.34</v>
      </c>
      <c r="M29" s="26">
        <v>6.34</v>
      </c>
      <c r="N29" s="26">
        <v>6.34</v>
      </c>
      <c r="O29" s="26">
        <v>6.34</v>
      </c>
      <c r="P29" s="26">
        <v>6.34</v>
      </c>
      <c r="Q29" s="26">
        <v>6.34</v>
      </c>
      <c r="R29" s="26">
        <v>6.34</v>
      </c>
      <c r="S29" s="26">
        <v>6.34</v>
      </c>
      <c r="T29" s="26">
        <v>6.34</v>
      </c>
      <c r="U29" s="26">
        <v>6.34</v>
      </c>
      <c r="V29" s="26">
        <v>6.34</v>
      </c>
      <c r="W29" s="26">
        <v>6.34</v>
      </c>
      <c r="X29" s="26">
        <v>6.34</v>
      </c>
      <c r="Y29" s="26">
        <v>6.34</v>
      </c>
      <c r="Z29" s="26">
        <v>6.34</v>
      </c>
      <c r="AA29" s="26">
        <v>6.34</v>
      </c>
      <c r="AB29" s="13"/>
      <c r="AC29" s="7"/>
      <c r="AD29" s="7"/>
      <c r="AE29" s="7"/>
    </row>
    <row r="30" spans="1:32" ht="14.1" customHeight="1" x14ac:dyDescent="0.2">
      <c r="A30" s="9"/>
      <c r="B30" s="33"/>
      <c r="C30" s="9" t="s">
        <v>35</v>
      </c>
      <c r="D30" s="25">
        <f t="shared" ref="D30:AA30" si="7">(D31/D29)/1.73</f>
        <v>21.85955763024015</v>
      </c>
      <c r="E30" s="25">
        <f t="shared" si="7"/>
        <v>21.79391331303222</v>
      </c>
      <c r="F30" s="25">
        <f t="shared" si="7"/>
        <v>24.288397366933495</v>
      </c>
      <c r="G30" s="25">
        <f t="shared" si="7"/>
        <v>28.686566619864706</v>
      </c>
      <c r="H30" s="25">
        <f t="shared" si="7"/>
        <v>33.117558031399867</v>
      </c>
      <c r="I30" s="25">
        <f t="shared" si="7"/>
        <v>35.644864243905104</v>
      </c>
      <c r="J30" s="25">
        <f t="shared" si="7"/>
        <v>38.336281249430172</v>
      </c>
      <c r="K30" s="25">
        <f t="shared" si="7"/>
        <v>39.222479531737207</v>
      </c>
      <c r="L30" s="25">
        <f t="shared" si="7"/>
        <v>39.091190897321347</v>
      </c>
      <c r="M30" s="25">
        <f t="shared" si="7"/>
        <v>37.384438649915211</v>
      </c>
      <c r="N30" s="25">
        <f t="shared" si="7"/>
        <v>36.924928429459712</v>
      </c>
      <c r="O30" s="25">
        <f t="shared" si="7"/>
        <v>36.793639795043852</v>
      </c>
      <c r="P30" s="25">
        <f t="shared" si="7"/>
        <v>39.222479531737207</v>
      </c>
      <c r="Q30" s="25">
        <f t="shared" si="7"/>
        <v>40.994876096351277</v>
      </c>
      <c r="R30" s="25">
        <f t="shared" si="7"/>
        <v>41.224631206579019</v>
      </c>
      <c r="S30" s="25">
        <f t="shared" si="7"/>
        <v>39.780456228004596</v>
      </c>
      <c r="T30" s="25">
        <f t="shared" si="7"/>
        <v>39.616345434984773</v>
      </c>
      <c r="U30" s="25">
        <f t="shared" si="7"/>
        <v>36.399773891796286</v>
      </c>
      <c r="V30" s="25">
        <f t="shared" si="7"/>
        <v>33.741179044875182</v>
      </c>
      <c r="W30" s="25">
        <f t="shared" si="7"/>
        <v>29.441476267755878</v>
      </c>
      <c r="X30" s="25">
        <f t="shared" si="7"/>
        <v>25.798216662715859</v>
      </c>
      <c r="Y30" s="25">
        <f t="shared" si="7"/>
        <v>23.139621815794751</v>
      </c>
      <c r="Z30" s="25">
        <f t="shared" si="7"/>
        <v>21.72826899582429</v>
      </c>
      <c r="AA30" s="25">
        <f t="shared" si="7"/>
        <v>20.973359347933116</v>
      </c>
      <c r="AB30" s="13"/>
      <c r="AC30" s="7"/>
      <c r="AD30" s="7"/>
      <c r="AE30" s="7"/>
    </row>
    <row r="31" spans="1:32" ht="14.1" customHeight="1" x14ac:dyDescent="0.2">
      <c r="A31" s="5"/>
      <c r="B31" s="34"/>
      <c r="C31" s="6" t="s">
        <v>29</v>
      </c>
      <c r="D31" s="29">
        <v>239.76000000000002</v>
      </c>
      <c r="E31" s="29">
        <v>239.04</v>
      </c>
      <c r="F31" s="29">
        <v>266.39999999999998</v>
      </c>
      <c r="G31" s="29">
        <v>314.64000000000004</v>
      </c>
      <c r="H31" s="29">
        <v>363.24</v>
      </c>
      <c r="I31" s="29">
        <v>390.96</v>
      </c>
      <c r="J31" s="29">
        <v>420.48</v>
      </c>
      <c r="K31" s="29">
        <v>430.2</v>
      </c>
      <c r="L31" s="29">
        <v>428.76</v>
      </c>
      <c r="M31" s="29">
        <v>410.04</v>
      </c>
      <c r="N31" s="29">
        <v>405</v>
      </c>
      <c r="O31" s="29">
        <v>403.56</v>
      </c>
      <c r="P31" s="29">
        <v>430.2</v>
      </c>
      <c r="Q31" s="29">
        <v>449.64</v>
      </c>
      <c r="R31" s="29">
        <v>452.15999999999997</v>
      </c>
      <c r="S31" s="29">
        <v>436.32</v>
      </c>
      <c r="T31" s="29">
        <v>434.52</v>
      </c>
      <c r="U31" s="29">
        <v>399.24</v>
      </c>
      <c r="V31" s="29">
        <v>370.08</v>
      </c>
      <c r="W31" s="29">
        <v>322.92</v>
      </c>
      <c r="X31" s="29">
        <v>282.96000000000004</v>
      </c>
      <c r="Y31" s="29">
        <v>253.79999999999998</v>
      </c>
      <c r="Z31" s="29">
        <v>238.32</v>
      </c>
      <c r="AA31" s="29">
        <v>230.04</v>
      </c>
      <c r="AB31" s="13">
        <f>SUM(D31:AA31)</f>
        <v>8612.2800000000007</v>
      </c>
    </row>
    <row r="32" spans="1:32" ht="14.1" customHeight="1" x14ac:dyDescent="0.2">
      <c r="A32" s="9">
        <v>45289</v>
      </c>
      <c r="B32" s="32" t="s">
        <v>38</v>
      </c>
      <c r="C32" s="6" t="s">
        <v>28</v>
      </c>
      <c r="D32" s="26">
        <v>6.34</v>
      </c>
      <c r="E32" s="26">
        <v>6.34</v>
      </c>
      <c r="F32" s="26">
        <v>6.34</v>
      </c>
      <c r="G32" s="26">
        <v>6.34</v>
      </c>
      <c r="H32" s="26">
        <v>6.34</v>
      </c>
      <c r="I32" s="26">
        <v>6.34</v>
      </c>
      <c r="J32" s="26">
        <v>6.34</v>
      </c>
      <c r="K32" s="26">
        <v>6.34</v>
      </c>
      <c r="L32" s="26">
        <v>6.34</v>
      </c>
      <c r="M32" s="26">
        <v>6.34</v>
      </c>
      <c r="N32" s="26">
        <v>6.34</v>
      </c>
      <c r="O32" s="26">
        <v>6.34</v>
      </c>
      <c r="P32" s="26">
        <v>6.34</v>
      </c>
      <c r="Q32" s="26">
        <v>6.34</v>
      </c>
      <c r="R32" s="26">
        <v>6.34</v>
      </c>
      <c r="S32" s="26">
        <v>6.34</v>
      </c>
      <c r="T32" s="26">
        <v>6.34</v>
      </c>
      <c r="U32" s="26">
        <v>6.34</v>
      </c>
      <c r="V32" s="26">
        <v>6.34</v>
      </c>
      <c r="W32" s="26">
        <v>6.34</v>
      </c>
      <c r="X32" s="26">
        <v>6.34</v>
      </c>
      <c r="Y32" s="26">
        <v>6.34</v>
      </c>
      <c r="Z32" s="26">
        <v>6.34</v>
      </c>
      <c r="AA32" s="26">
        <v>6.34</v>
      </c>
      <c r="AB32" s="13"/>
      <c r="AF32" s="14"/>
    </row>
    <row r="33" spans="1:32" ht="14.1" customHeight="1" x14ac:dyDescent="0.2">
      <c r="A33" s="9"/>
      <c r="B33" s="33"/>
      <c r="C33" s="9" t="s">
        <v>35</v>
      </c>
      <c r="D33" s="25">
        <f t="shared" ref="D33:AA33" si="8">(D34/D32)/1.73</f>
        <v>22.811400229755112</v>
      </c>
      <c r="E33" s="25">
        <f t="shared" si="8"/>
        <v>23.139621815794751</v>
      </c>
      <c r="F33" s="25">
        <f t="shared" si="8"/>
        <v>25.371528600864316</v>
      </c>
      <c r="G33" s="25">
        <f t="shared" si="8"/>
        <v>29.047610364508305</v>
      </c>
      <c r="H33" s="25">
        <f t="shared" si="8"/>
        <v>31.016939880746158</v>
      </c>
      <c r="I33" s="25">
        <f t="shared" si="8"/>
        <v>32.690869969548331</v>
      </c>
      <c r="J33" s="25">
        <f t="shared" si="8"/>
        <v>35.021243230429789</v>
      </c>
      <c r="K33" s="25">
        <f t="shared" si="8"/>
        <v>34.200689265330688</v>
      </c>
      <c r="L33" s="25">
        <f t="shared" si="8"/>
        <v>34.857132437409966</v>
      </c>
      <c r="M33" s="25">
        <f t="shared" si="8"/>
        <v>35.218176182053575</v>
      </c>
      <c r="N33" s="25">
        <f t="shared" si="8"/>
        <v>35.316642657865465</v>
      </c>
      <c r="O33" s="25">
        <f t="shared" si="8"/>
        <v>36.695173319231955</v>
      </c>
      <c r="P33" s="25">
        <f t="shared" si="8"/>
        <v>37.4829051257271</v>
      </c>
      <c r="Q33" s="25">
        <f t="shared" si="8"/>
        <v>38.762969311281701</v>
      </c>
      <c r="R33" s="25">
        <f t="shared" si="8"/>
        <v>39.288123848945133</v>
      </c>
      <c r="S33" s="25">
        <f t="shared" si="8"/>
        <v>38.303459090826209</v>
      </c>
      <c r="T33" s="25">
        <f t="shared" si="8"/>
        <v>38.23781477361829</v>
      </c>
      <c r="U33" s="25">
        <f t="shared" si="8"/>
        <v>36.727995477835925</v>
      </c>
      <c r="V33" s="25">
        <f t="shared" si="8"/>
        <v>34.364800058350504</v>
      </c>
      <c r="W33" s="25">
        <f t="shared" si="8"/>
        <v>30.327674550062909</v>
      </c>
      <c r="X33" s="25">
        <f t="shared" si="8"/>
        <v>26.750059262230817</v>
      </c>
      <c r="Y33" s="25">
        <f t="shared" si="8"/>
        <v>25.207417807844493</v>
      </c>
      <c r="Z33" s="25">
        <f t="shared" si="8"/>
        <v>23.763242829270077</v>
      </c>
      <c r="AA33" s="25">
        <f t="shared" si="8"/>
        <v>23.073977498586824</v>
      </c>
      <c r="AB33" s="13"/>
      <c r="AF33" s="14"/>
    </row>
    <row r="34" spans="1:32" ht="14.1" customHeight="1" x14ac:dyDescent="0.2">
      <c r="A34" s="5"/>
      <c r="B34" s="34"/>
      <c r="C34" s="6" t="s">
        <v>29</v>
      </c>
      <c r="D34" s="30">
        <v>250.20000000000002</v>
      </c>
      <c r="E34" s="30">
        <v>253.79999999999998</v>
      </c>
      <c r="F34" s="30">
        <v>278.27999999999997</v>
      </c>
      <c r="G34" s="30">
        <v>318.59999999999997</v>
      </c>
      <c r="H34" s="30">
        <v>340.2</v>
      </c>
      <c r="I34" s="30">
        <v>358.56</v>
      </c>
      <c r="J34" s="30">
        <v>384.12</v>
      </c>
      <c r="K34" s="30">
        <v>375.12</v>
      </c>
      <c r="L34" s="30">
        <v>382.32</v>
      </c>
      <c r="M34" s="30">
        <v>386.28000000000003</v>
      </c>
      <c r="N34" s="30">
        <v>387.36</v>
      </c>
      <c r="O34" s="30">
        <v>402.47999999999996</v>
      </c>
      <c r="P34" s="30">
        <v>411.12</v>
      </c>
      <c r="Q34" s="30">
        <v>425.15999999999997</v>
      </c>
      <c r="R34" s="30">
        <v>430.92</v>
      </c>
      <c r="S34" s="30">
        <v>420.12</v>
      </c>
      <c r="T34" s="30">
        <v>419.40000000000003</v>
      </c>
      <c r="U34" s="30">
        <v>402.84</v>
      </c>
      <c r="V34" s="30">
        <v>376.92</v>
      </c>
      <c r="W34" s="30">
        <v>332.64</v>
      </c>
      <c r="X34" s="30">
        <v>293.40000000000003</v>
      </c>
      <c r="Y34" s="30">
        <v>276.47999999999996</v>
      </c>
      <c r="Z34" s="30">
        <v>260.64000000000004</v>
      </c>
      <c r="AA34" s="30">
        <v>253.08</v>
      </c>
      <c r="AB34" s="13">
        <f>SUM(D34:AA34)</f>
        <v>8420.0399999999991</v>
      </c>
    </row>
    <row r="35" spans="1:32" ht="14.1" customHeight="1" x14ac:dyDescent="0.2">
      <c r="A35" s="9">
        <v>45289</v>
      </c>
      <c r="B35" s="32" t="s">
        <v>39</v>
      </c>
      <c r="C35" s="6" t="s">
        <v>28</v>
      </c>
      <c r="D35" s="26">
        <v>6.34</v>
      </c>
      <c r="E35" s="26">
        <v>6.34</v>
      </c>
      <c r="F35" s="26">
        <v>6.34</v>
      </c>
      <c r="G35" s="26">
        <v>6.34</v>
      </c>
      <c r="H35" s="26">
        <v>6.34</v>
      </c>
      <c r="I35" s="26">
        <v>6.34</v>
      </c>
      <c r="J35" s="26">
        <v>6.34</v>
      </c>
      <c r="K35" s="26">
        <v>6.34</v>
      </c>
      <c r="L35" s="26">
        <v>6.34</v>
      </c>
      <c r="M35" s="26">
        <v>6.34</v>
      </c>
      <c r="N35" s="26">
        <v>6.34</v>
      </c>
      <c r="O35" s="26">
        <v>6.34</v>
      </c>
      <c r="P35" s="26">
        <v>6.34</v>
      </c>
      <c r="Q35" s="26">
        <v>6.34</v>
      </c>
      <c r="R35" s="26">
        <v>6.34</v>
      </c>
      <c r="S35" s="26">
        <v>6.34</v>
      </c>
      <c r="T35" s="26">
        <v>6.34</v>
      </c>
      <c r="U35" s="26">
        <v>6.34</v>
      </c>
      <c r="V35" s="26">
        <v>6.34</v>
      </c>
      <c r="W35" s="26">
        <v>6.34</v>
      </c>
      <c r="X35" s="26">
        <v>6.34</v>
      </c>
      <c r="Y35" s="26">
        <v>6.34</v>
      </c>
      <c r="Z35" s="26">
        <v>6.34</v>
      </c>
      <c r="AA35" s="26">
        <v>6.34</v>
      </c>
      <c r="AB35" s="13"/>
      <c r="AF35" s="14"/>
    </row>
    <row r="36" spans="1:32" ht="14.1" customHeight="1" x14ac:dyDescent="0.2">
      <c r="A36" s="9"/>
      <c r="B36" s="33"/>
      <c r="C36" s="9" t="s">
        <v>35</v>
      </c>
      <c r="D36" s="25">
        <f t="shared" ref="D36:AA36" si="9">(D37/D35)/1.73</f>
        <v>29.539942743567771</v>
      </c>
      <c r="E36" s="25">
        <f t="shared" si="9"/>
        <v>30.590251818894625</v>
      </c>
      <c r="F36" s="25">
        <f t="shared" si="9"/>
        <v>33.248846665815726</v>
      </c>
      <c r="G36" s="25">
        <f t="shared" si="9"/>
        <v>37.81112671176674</v>
      </c>
      <c r="H36" s="25">
        <f t="shared" si="9"/>
        <v>43.292427198628765</v>
      </c>
      <c r="I36" s="25">
        <f t="shared" si="9"/>
        <v>46.837220327856905</v>
      </c>
      <c r="J36" s="25">
        <f t="shared" si="9"/>
        <v>50.38201345708503</v>
      </c>
      <c r="K36" s="25">
        <f t="shared" si="9"/>
        <v>50.51330209150089</v>
      </c>
      <c r="L36" s="25">
        <f t="shared" si="9"/>
        <v>50.053791871045384</v>
      </c>
      <c r="M36" s="25">
        <f t="shared" si="9"/>
        <v>49.298882223154216</v>
      </c>
      <c r="N36" s="25">
        <f t="shared" si="9"/>
        <v>47.985995878995631</v>
      </c>
      <c r="O36" s="25">
        <f t="shared" si="9"/>
        <v>50.086614029649354</v>
      </c>
      <c r="P36" s="25">
        <f t="shared" si="9"/>
        <v>52.187232180303056</v>
      </c>
      <c r="Q36" s="25">
        <f t="shared" si="9"/>
        <v>54.353494648164691</v>
      </c>
      <c r="R36" s="25">
        <f t="shared" si="9"/>
        <v>53.861162269105229</v>
      </c>
      <c r="S36" s="25">
        <f t="shared" si="9"/>
        <v>51.957477070075313</v>
      </c>
      <c r="T36" s="25">
        <f t="shared" si="9"/>
        <v>51.301033897996021</v>
      </c>
      <c r="U36" s="25">
        <f t="shared" si="9"/>
        <v>48.83937200269871</v>
      </c>
      <c r="V36" s="25">
        <f t="shared" si="9"/>
        <v>46.607465217629141</v>
      </c>
      <c r="W36" s="25">
        <f t="shared" si="9"/>
        <v>41.487208475410739</v>
      </c>
      <c r="X36" s="25">
        <f t="shared" si="9"/>
        <v>37.023394905271601</v>
      </c>
      <c r="Y36" s="25">
        <f t="shared" si="9"/>
        <v>32.559581335132478</v>
      </c>
      <c r="Z36" s="25">
        <f t="shared" si="9"/>
        <v>30.360496708666872</v>
      </c>
      <c r="AA36" s="25">
        <f t="shared" si="9"/>
        <v>28.555277985448843</v>
      </c>
      <c r="AB36" s="13"/>
      <c r="AF36" s="14"/>
    </row>
    <row r="37" spans="1:32" ht="14.1" customHeight="1" x14ac:dyDescent="0.2">
      <c r="A37" s="5"/>
      <c r="B37" s="34"/>
      <c r="C37" s="6" t="s">
        <v>29</v>
      </c>
      <c r="D37" s="28">
        <v>324</v>
      </c>
      <c r="E37" s="28">
        <v>335.52000000000004</v>
      </c>
      <c r="F37" s="28">
        <v>364.68</v>
      </c>
      <c r="G37" s="28">
        <v>414.71999999999997</v>
      </c>
      <c r="H37" s="28">
        <v>474.84</v>
      </c>
      <c r="I37" s="28">
        <v>513.72</v>
      </c>
      <c r="J37" s="28">
        <v>552.6</v>
      </c>
      <c r="K37" s="28">
        <v>554.04000000000008</v>
      </c>
      <c r="L37" s="28">
        <v>549</v>
      </c>
      <c r="M37" s="28">
        <v>540.72</v>
      </c>
      <c r="N37" s="28">
        <v>526.31999999999994</v>
      </c>
      <c r="O37" s="28">
        <v>549.36</v>
      </c>
      <c r="P37" s="28">
        <v>572.4</v>
      </c>
      <c r="Q37" s="28">
        <v>596.16</v>
      </c>
      <c r="R37" s="28">
        <v>590.76</v>
      </c>
      <c r="S37" s="28">
        <v>569.88</v>
      </c>
      <c r="T37" s="28">
        <v>562.67999999999995</v>
      </c>
      <c r="U37" s="28">
        <v>535.67999999999995</v>
      </c>
      <c r="V37" s="28">
        <v>511.19999999999993</v>
      </c>
      <c r="W37" s="28">
        <v>455.04</v>
      </c>
      <c r="X37" s="28">
        <v>406.08</v>
      </c>
      <c r="Y37" s="28">
        <v>357.12</v>
      </c>
      <c r="Z37" s="28">
        <v>333</v>
      </c>
      <c r="AA37" s="28">
        <v>313.2</v>
      </c>
      <c r="AB37" s="13">
        <f>SUM(D37:AA37)</f>
        <v>11502.720000000003</v>
      </c>
    </row>
    <row r="38" spans="1:32" ht="14.1" customHeight="1" x14ac:dyDescent="0.2">
      <c r="A38" s="9">
        <v>45289</v>
      </c>
      <c r="B38" s="32" t="s">
        <v>40</v>
      </c>
      <c r="C38" s="6" t="s">
        <v>28</v>
      </c>
      <c r="D38" s="26">
        <v>6.34</v>
      </c>
      <c r="E38" s="26">
        <v>6.34</v>
      </c>
      <c r="F38" s="26">
        <v>6.34</v>
      </c>
      <c r="G38" s="26">
        <v>6.34</v>
      </c>
      <c r="H38" s="26">
        <v>6.34</v>
      </c>
      <c r="I38" s="26">
        <v>6.34</v>
      </c>
      <c r="J38" s="26">
        <v>6.34</v>
      </c>
      <c r="K38" s="26">
        <v>6.34</v>
      </c>
      <c r="L38" s="26">
        <v>6.34</v>
      </c>
      <c r="M38" s="26">
        <v>6.34</v>
      </c>
      <c r="N38" s="26">
        <v>6.34</v>
      </c>
      <c r="O38" s="26">
        <v>6.34</v>
      </c>
      <c r="P38" s="26">
        <v>6.34</v>
      </c>
      <c r="Q38" s="26">
        <v>6.34</v>
      </c>
      <c r="R38" s="26">
        <v>6.34</v>
      </c>
      <c r="S38" s="26">
        <v>6.34</v>
      </c>
      <c r="T38" s="26">
        <v>6.34</v>
      </c>
      <c r="U38" s="26">
        <v>6.34</v>
      </c>
      <c r="V38" s="26">
        <v>6.34</v>
      </c>
      <c r="W38" s="26">
        <v>6.34</v>
      </c>
      <c r="X38" s="26">
        <v>6.34</v>
      </c>
      <c r="Y38" s="26">
        <v>6.34</v>
      </c>
      <c r="Z38" s="26">
        <v>6.34</v>
      </c>
      <c r="AA38" s="26">
        <v>6.34</v>
      </c>
      <c r="AB38" s="13"/>
      <c r="AF38" s="14"/>
    </row>
    <row r="39" spans="1:32" ht="14.1" customHeight="1" x14ac:dyDescent="0.2">
      <c r="A39" s="9"/>
      <c r="B39" s="33"/>
      <c r="C39" s="9" t="s">
        <v>35</v>
      </c>
      <c r="D39" s="25">
        <f t="shared" ref="D39:AA39" si="10">(D40/D38)/1.73</f>
        <v>7.5162743203077982</v>
      </c>
      <c r="E39" s="25">
        <f t="shared" si="10"/>
        <v>7.3849856858919427</v>
      </c>
      <c r="F39" s="25">
        <f t="shared" si="10"/>
        <v>7.6803851133276204</v>
      </c>
      <c r="G39" s="25">
        <f t="shared" si="10"/>
        <v>8.6322277128425817</v>
      </c>
      <c r="H39" s="25">
        <f t="shared" si="10"/>
        <v>9.7810032639813294</v>
      </c>
      <c r="I39" s="25">
        <f t="shared" si="10"/>
        <v>7.7788515891395127</v>
      </c>
      <c r="J39" s="25">
        <f t="shared" si="10"/>
        <v>8.336828285406904</v>
      </c>
      <c r="K39" s="25">
        <f t="shared" si="10"/>
        <v>7.877318064951405</v>
      </c>
      <c r="L39" s="25">
        <f t="shared" si="10"/>
        <v>8.0414288579712263</v>
      </c>
      <c r="M39" s="25">
        <f t="shared" si="10"/>
        <v>7.4506300030998709</v>
      </c>
      <c r="N39" s="25">
        <f t="shared" si="10"/>
        <v>7.4506300030998709</v>
      </c>
      <c r="O39" s="25">
        <f t="shared" si="10"/>
        <v>7.3193413686840145</v>
      </c>
      <c r="P39" s="25">
        <f t="shared" si="10"/>
        <v>10.076402691417007</v>
      </c>
      <c r="Q39" s="25">
        <f t="shared" si="10"/>
        <v>10.765668022100254</v>
      </c>
      <c r="R39" s="25">
        <f t="shared" si="10"/>
        <v>10.929778815120075</v>
      </c>
      <c r="S39" s="25">
        <f t="shared" si="10"/>
        <v>10.273335643040792</v>
      </c>
      <c r="T39" s="25">
        <f t="shared" si="10"/>
        <v>10.306157801644755</v>
      </c>
      <c r="U39" s="25">
        <f t="shared" si="10"/>
        <v>10.076402691417007</v>
      </c>
      <c r="V39" s="25">
        <f t="shared" si="10"/>
        <v>10.470268594664576</v>
      </c>
      <c r="W39" s="25">
        <f t="shared" si="10"/>
        <v>9.8466475811892575</v>
      </c>
      <c r="X39" s="25">
        <f t="shared" si="10"/>
        <v>9.0589157746941158</v>
      </c>
      <c r="Y39" s="25">
        <f t="shared" si="10"/>
        <v>8.2711839681989758</v>
      </c>
      <c r="Z39" s="25">
        <f t="shared" si="10"/>
        <v>8.0742510165751895</v>
      </c>
      <c r="AA39" s="25">
        <f t="shared" si="10"/>
        <v>7.3849856858919427</v>
      </c>
      <c r="AB39" s="13"/>
      <c r="AF39" s="14"/>
    </row>
    <row r="40" spans="1:32" ht="14.1" customHeight="1" x14ac:dyDescent="0.2">
      <c r="A40" s="5"/>
      <c r="B40" s="34"/>
      <c r="C40" s="6" t="s">
        <v>29</v>
      </c>
      <c r="D40" s="28">
        <v>82.44</v>
      </c>
      <c r="E40" s="28">
        <v>81</v>
      </c>
      <c r="F40" s="28">
        <v>84.240000000000009</v>
      </c>
      <c r="G40" s="28">
        <v>94.68</v>
      </c>
      <c r="H40" s="28">
        <v>107.28</v>
      </c>
      <c r="I40" s="28">
        <v>85.32</v>
      </c>
      <c r="J40" s="28">
        <v>91.44</v>
      </c>
      <c r="K40" s="28">
        <v>86.4</v>
      </c>
      <c r="L40" s="28">
        <v>88.2</v>
      </c>
      <c r="M40" s="28">
        <v>81.72</v>
      </c>
      <c r="N40" s="28">
        <v>81.72</v>
      </c>
      <c r="O40" s="28">
        <v>80.28</v>
      </c>
      <c r="P40" s="28">
        <v>110.52000000000001</v>
      </c>
      <c r="Q40" s="28">
        <v>118.08000000000001</v>
      </c>
      <c r="R40" s="28">
        <v>119.88000000000001</v>
      </c>
      <c r="S40" s="28">
        <v>112.68</v>
      </c>
      <c r="T40" s="28">
        <v>113.03999999999999</v>
      </c>
      <c r="U40" s="28">
        <v>110.52000000000001</v>
      </c>
      <c r="V40" s="28">
        <v>114.83999999999999</v>
      </c>
      <c r="W40" s="28">
        <v>108</v>
      </c>
      <c r="X40" s="28">
        <v>99.36</v>
      </c>
      <c r="Y40" s="28">
        <v>90.72</v>
      </c>
      <c r="Z40" s="28">
        <v>88.56</v>
      </c>
      <c r="AA40" s="28">
        <v>81</v>
      </c>
      <c r="AB40" s="13">
        <f>SUM(D40:AA40)</f>
        <v>2311.92</v>
      </c>
    </row>
    <row r="41" spans="1:32" ht="14.1" customHeight="1" x14ac:dyDescent="0.2">
      <c r="A41" s="9">
        <v>45289</v>
      </c>
      <c r="B41" s="32" t="s">
        <v>41</v>
      </c>
      <c r="C41" s="6" t="s">
        <v>28</v>
      </c>
      <c r="D41" s="26">
        <v>6.34</v>
      </c>
      <c r="E41" s="26">
        <v>6.34</v>
      </c>
      <c r="F41" s="26">
        <v>6.34</v>
      </c>
      <c r="G41" s="26">
        <v>6.34</v>
      </c>
      <c r="H41" s="26">
        <v>6.34</v>
      </c>
      <c r="I41" s="26">
        <v>6.34</v>
      </c>
      <c r="J41" s="26">
        <v>6.34</v>
      </c>
      <c r="K41" s="26">
        <v>6.34</v>
      </c>
      <c r="L41" s="26">
        <v>6.34</v>
      </c>
      <c r="M41" s="26">
        <v>6.34</v>
      </c>
      <c r="N41" s="26">
        <v>6.34</v>
      </c>
      <c r="O41" s="26">
        <v>6.34</v>
      </c>
      <c r="P41" s="26">
        <v>6.34</v>
      </c>
      <c r="Q41" s="26">
        <v>6.34</v>
      </c>
      <c r="R41" s="26">
        <v>6.34</v>
      </c>
      <c r="S41" s="26">
        <v>6.34</v>
      </c>
      <c r="T41" s="26">
        <v>6.34</v>
      </c>
      <c r="U41" s="26">
        <v>6.34</v>
      </c>
      <c r="V41" s="26">
        <v>6.34</v>
      </c>
      <c r="W41" s="26">
        <v>6.34</v>
      </c>
      <c r="X41" s="26">
        <v>6.34</v>
      </c>
      <c r="Y41" s="26">
        <v>6.34</v>
      </c>
      <c r="Z41" s="26">
        <v>6.34</v>
      </c>
      <c r="AA41" s="26">
        <v>6.34</v>
      </c>
      <c r="AB41" s="13"/>
      <c r="AF41" s="14"/>
    </row>
    <row r="42" spans="1:32" ht="14.1" customHeight="1" x14ac:dyDescent="0.2">
      <c r="A42" s="9"/>
      <c r="B42" s="33"/>
      <c r="C42" s="9" t="s">
        <v>35</v>
      </c>
      <c r="D42" s="25">
        <f t="shared" ref="D42:AA42" si="11">(D43/D41)/1.73</f>
        <v>23.139621815794751</v>
      </c>
      <c r="E42" s="25">
        <f t="shared" si="11"/>
        <v>23.927353622289896</v>
      </c>
      <c r="F42" s="25">
        <f t="shared" si="11"/>
        <v>26.257726883171351</v>
      </c>
      <c r="G42" s="25">
        <f t="shared" si="11"/>
        <v>29.868164329607406</v>
      </c>
      <c r="H42" s="25">
        <f t="shared" si="11"/>
        <v>35.218176182053575</v>
      </c>
      <c r="I42" s="25">
        <f t="shared" si="11"/>
        <v>42.898561295381199</v>
      </c>
      <c r="J42" s="25">
        <f t="shared" si="11"/>
        <v>46.837220327856905</v>
      </c>
      <c r="K42" s="25">
        <f t="shared" si="11"/>
        <v>48.150106672015468</v>
      </c>
      <c r="L42" s="25">
        <f t="shared" si="11"/>
        <v>48.806549844094754</v>
      </c>
      <c r="M42" s="25">
        <f t="shared" si="11"/>
        <v>47.657774292956006</v>
      </c>
      <c r="N42" s="25">
        <f t="shared" si="11"/>
        <v>48.117284513411505</v>
      </c>
      <c r="O42" s="25">
        <f t="shared" si="11"/>
        <v>49.692748126401789</v>
      </c>
      <c r="P42" s="25">
        <f t="shared" si="11"/>
        <v>51.333856056599998</v>
      </c>
      <c r="Q42" s="25">
        <f t="shared" si="11"/>
        <v>51.465144691015844</v>
      </c>
      <c r="R42" s="25">
        <f t="shared" si="11"/>
        <v>51.465144691015844</v>
      </c>
      <c r="S42" s="25">
        <f t="shared" si="11"/>
        <v>50.250724822669177</v>
      </c>
      <c r="T42" s="25">
        <f t="shared" si="11"/>
        <v>45.918199886945899</v>
      </c>
      <c r="U42" s="25">
        <f t="shared" si="11"/>
        <v>44.441202749767513</v>
      </c>
      <c r="V42" s="25">
        <f t="shared" si="11"/>
        <v>37.056217063875572</v>
      </c>
      <c r="W42" s="25">
        <f t="shared" si="11"/>
        <v>34.824310278806003</v>
      </c>
      <c r="X42" s="25">
        <f t="shared" si="11"/>
        <v>27.931656971973521</v>
      </c>
      <c r="Y42" s="25">
        <f t="shared" si="11"/>
        <v>24.255575208329532</v>
      </c>
      <c r="Z42" s="25">
        <f t="shared" si="11"/>
        <v>22.942688864170968</v>
      </c>
      <c r="AA42" s="25">
        <f t="shared" si="11"/>
        <v>21.334403092576721</v>
      </c>
      <c r="AB42" s="13"/>
      <c r="AF42" s="14"/>
    </row>
    <row r="43" spans="1:32" ht="14.1" customHeight="1" x14ac:dyDescent="0.2">
      <c r="A43" s="5"/>
      <c r="B43" s="34"/>
      <c r="C43" s="6" t="s">
        <v>29</v>
      </c>
      <c r="D43" s="30">
        <v>253.79999999999998</v>
      </c>
      <c r="E43" s="30">
        <v>262.44</v>
      </c>
      <c r="F43" s="30">
        <v>288</v>
      </c>
      <c r="G43" s="30">
        <v>327.59999999999997</v>
      </c>
      <c r="H43" s="30">
        <v>386.28000000000003</v>
      </c>
      <c r="I43" s="30">
        <v>470.52000000000004</v>
      </c>
      <c r="J43" s="30">
        <v>513.72</v>
      </c>
      <c r="K43" s="30">
        <v>528.12</v>
      </c>
      <c r="L43" s="30">
        <v>535.32000000000005</v>
      </c>
      <c r="M43" s="30">
        <v>522.72</v>
      </c>
      <c r="N43" s="30">
        <v>527.76</v>
      </c>
      <c r="O43" s="30">
        <v>545.04000000000008</v>
      </c>
      <c r="P43" s="30">
        <v>563.04000000000008</v>
      </c>
      <c r="Q43" s="30">
        <v>564.48</v>
      </c>
      <c r="R43" s="30">
        <v>564.48</v>
      </c>
      <c r="S43" s="30">
        <v>551.16000000000008</v>
      </c>
      <c r="T43" s="30">
        <v>503.64</v>
      </c>
      <c r="U43" s="30">
        <v>487.44</v>
      </c>
      <c r="V43" s="30">
        <v>406.44</v>
      </c>
      <c r="W43" s="30">
        <v>381.96</v>
      </c>
      <c r="X43" s="30">
        <v>306.35999999999996</v>
      </c>
      <c r="Y43" s="30">
        <v>266.03999999999996</v>
      </c>
      <c r="Z43" s="30">
        <v>251.64000000000001</v>
      </c>
      <c r="AA43" s="30">
        <v>234</v>
      </c>
      <c r="AB43" s="13">
        <f>SUM(D43:AA43)</f>
        <v>10242</v>
      </c>
    </row>
    <row r="44" spans="1:32" ht="14.1" customHeight="1" x14ac:dyDescent="0.2">
      <c r="A44" s="9">
        <v>45289</v>
      </c>
      <c r="B44" s="32" t="s">
        <v>42</v>
      </c>
      <c r="C44" s="6" t="s">
        <v>28</v>
      </c>
      <c r="D44" s="26">
        <v>6.34</v>
      </c>
      <c r="E44" s="26">
        <v>6.34</v>
      </c>
      <c r="F44" s="26">
        <v>6.34</v>
      </c>
      <c r="G44" s="26">
        <v>6.34</v>
      </c>
      <c r="H44" s="26">
        <v>6.34</v>
      </c>
      <c r="I44" s="26">
        <v>6.34</v>
      </c>
      <c r="J44" s="26">
        <v>6.34</v>
      </c>
      <c r="K44" s="26">
        <v>6.34</v>
      </c>
      <c r="L44" s="26">
        <v>6.34</v>
      </c>
      <c r="M44" s="26">
        <v>6.34</v>
      </c>
      <c r="N44" s="26">
        <v>6.34</v>
      </c>
      <c r="O44" s="26">
        <v>6.34</v>
      </c>
      <c r="P44" s="26">
        <v>6.34</v>
      </c>
      <c r="Q44" s="26">
        <v>6.34</v>
      </c>
      <c r="R44" s="26">
        <v>6.34</v>
      </c>
      <c r="S44" s="26">
        <v>6.34</v>
      </c>
      <c r="T44" s="26">
        <v>6.34</v>
      </c>
      <c r="U44" s="26">
        <v>6.34</v>
      </c>
      <c r="V44" s="26">
        <v>6.34</v>
      </c>
      <c r="W44" s="26">
        <v>6.34</v>
      </c>
      <c r="X44" s="26">
        <v>6.34</v>
      </c>
      <c r="Y44" s="26">
        <v>6.34</v>
      </c>
      <c r="Z44" s="26">
        <v>6.34</v>
      </c>
      <c r="AA44" s="26">
        <v>6.34</v>
      </c>
      <c r="AB44" s="13"/>
      <c r="AF44" s="14"/>
    </row>
    <row r="45" spans="1:32" ht="14.1" customHeight="1" x14ac:dyDescent="0.2">
      <c r="A45" s="9"/>
      <c r="B45" s="33"/>
      <c r="C45" s="9" t="s">
        <v>35</v>
      </c>
      <c r="D45" s="25">
        <f t="shared" ref="D45:AA45" si="12">(D46/D44)/1.73</f>
        <v>10.207691325832862</v>
      </c>
      <c r="E45" s="25">
        <f t="shared" si="12"/>
        <v>10.568735070476469</v>
      </c>
      <c r="F45" s="25">
        <f t="shared" si="12"/>
        <v>12.144198683466747</v>
      </c>
      <c r="G45" s="25">
        <f t="shared" si="12"/>
        <v>14.179172516912532</v>
      </c>
      <c r="H45" s="25">
        <f t="shared" si="12"/>
        <v>15.426414543863167</v>
      </c>
      <c r="I45" s="25">
        <f t="shared" si="12"/>
        <v>16.312612826170202</v>
      </c>
      <c r="J45" s="25">
        <f t="shared" si="12"/>
        <v>17.52703269451688</v>
      </c>
      <c r="K45" s="25">
        <f t="shared" si="12"/>
        <v>18.511697452635801</v>
      </c>
      <c r="L45" s="25">
        <f t="shared" si="12"/>
        <v>17.658321328932733</v>
      </c>
      <c r="M45" s="25">
        <f t="shared" si="12"/>
        <v>17.822432121952552</v>
      </c>
      <c r="N45" s="25">
        <f t="shared" si="12"/>
        <v>17.428566218704983</v>
      </c>
      <c r="O45" s="25">
        <f t="shared" si="12"/>
        <v>18.183475866596162</v>
      </c>
      <c r="P45" s="25">
        <f t="shared" si="12"/>
        <v>20.021516748418154</v>
      </c>
      <c r="Q45" s="25">
        <f t="shared" si="12"/>
        <v>21.006181506537082</v>
      </c>
      <c r="R45" s="25">
        <f t="shared" si="12"/>
        <v>22.023668423259974</v>
      </c>
      <c r="S45" s="25">
        <f t="shared" si="12"/>
        <v>20.842070713517259</v>
      </c>
      <c r="T45" s="25">
        <f t="shared" si="12"/>
        <v>19.03685199029923</v>
      </c>
      <c r="U45" s="25">
        <f t="shared" si="12"/>
        <v>18.90556335588337</v>
      </c>
      <c r="V45" s="25">
        <f t="shared" si="12"/>
        <v>17.198811108477237</v>
      </c>
      <c r="W45" s="25">
        <f t="shared" si="12"/>
        <v>15.131015116427491</v>
      </c>
      <c r="X45" s="25">
        <f t="shared" si="12"/>
        <v>13.654017979249101</v>
      </c>
      <c r="Y45" s="25">
        <f t="shared" si="12"/>
        <v>12.078554366258819</v>
      </c>
      <c r="Z45" s="25">
        <f t="shared" si="12"/>
        <v>11.192356083951788</v>
      </c>
      <c r="AA45" s="25">
        <f t="shared" si="12"/>
        <v>10.700023704892324</v>
      </c>
      <c r="AB45" s="13"/>
      <c r="AF45" s="14"/>
    </row>
    <row r="46" spans="1:32" ht="14.1" customHeight="1" x14ac:dyDescent="0.2">
      <c r="A46" s="5"/>
      <c r="B46" s="34"/>
      <c r="C46" s="6" t="s">
        <v>29</v>
      </c>
      <c r="D46" s="28">
        <v>111.96</v>
      </c>
      <c r="E46" s="28">
        <v>115.92</v>
      </c>
      <c r="F46" s="28">
        <v>133.19999999999999</v>
      </c>
      <c r="G46" s="28">
        <v>155.52000000000001</v>
      </c>
      <c r="H46" s="28">
        <v>169.2</v>
      </c>
      <c r="I46" s="28">
        <v>178.92000000000002</v>
      </c>
      <c r="J46" s="28">
        <v>192.24</v>
      </c>
      <c r="K46" s="28">
        <v>203.04</v>
      </c>
      <c r="L46" s="28">
        <v>193.68</v>
      </c>
      <c r="M46" s="28">
        <v>195.48</v>
      </c>
      <c r="N46" s="28">
        <v>191.16</v>
      </c>
      <c r="O46" s="28">
        <v>199.44</v>
      </c>
      <c r="P46" s="28">
        <v>219.6</v>
      </c>
      <c r="Q46" s="28">
        <v>230.4</v>
      </c>
      <c r="R46" s="28">
        <v>241.56000000000003</v>
      </c>
      <c r="S46" s="28">
        <v>228.6</v>
      </c>
      <c r="T46" s="28">
        <v>208.8</v>
      </c>
      <c r="U46" s="28">
        <v>207.35999999999999</v>
      </c>
      <c r="V46" s="28">
        <v>188.64000000000001</v>
      </c>
      <c r="W46" s="28">
        <v>165.96</v>
      </c>
      <c r="X46" s="28">
        <v>149.76</v>
      </c>
      <c r="Y46" s="28">
        <v>132.47999999999999</v>
      </c>
      <c r="Z46" s="28">
        <v>122.75999999999999</v>
      </c>
      <c r="AA46" s="28">
        <v>117.35999999999999</v>
      </c>
      <c r="AB46" s="13">
        <f>SUM(D46:AA46)</f>
        <v>4253.04</v>
      </c>
    </row>
    <row r="47" spans="1:32" ht="14.1" customHeight="1" x14ac:dyDescent="0.2">
      <c r="A47" s="9">
        <v>45289</v>
      </c>
      <c r="B47" s="32" t="s">
        <v>47</v>
      </c>
      <c r="C47" s="6" t="s">
        <v>28</v>
      </c>
      <c r="D47" s="26">
        <v>6.34</v>
      </c>
      <c r="E47" s="26">
        <v>6.34</v>
      </c>
      <c r="F47" s="26">
        <v>6.34</v>
      </c>
      <c r="G47" s="26">
        <v>6.34</v>
      </c>
      <c r="H47" s="26">
        <v>6.34</v>
      </c>
      <c r="I47" s="26">
        <v>6.34</v>
      </c>
      <c r="J47" s="26">
        <v>6.34</v>
      </c>
      <c r="K47" s="26">
        <v>6.34</v>
      </c>
      <c r="L47" s="26">
        <v>6.34</v>
      </c>
      <c r="M47" s="26">
        <v>6.34</v>
      </c>
      <c r="N47" s="26">
        <v>6.34</v>
      </c>
      <c r="O47" s="26">
        <v>6.34</v>
      </c>
      <c r="P47" s="26">
        <v>6.34</v>
      </c>
      <c r="Q47" s="26">
        <v>6.34</v>
      </c>
      <c r="R47" s="26">
        <v>6.34</v>
      </c>
      <c r="S47" s="26">
        <v>6.34</v>
      </c>
      <c r="T47" s="26">
        <v>6.34</v>
      </c>
      <c r="U47" s="26">
        <v>6.34</v>
      </c>
      <c r="V47" s="26">
        <v>6.34</v>
      </c>
      <c r="W47" s="26">
        <v>6.34</v>
      </c>
      <c r="X47" s="26">
        <v>6.34</v>
      </c>
      <c r="Y47" s="26">
        <v>6.34</v>
      </c>
      <c r="Z47" s="26">
        <v>6.34</v>
      </c>
      <c r="AA47" s="26">
        <v>6.34</v>
      </c>
      <c r="AB47" s="13"/>
    </row>
    <row r="48" spans="1:32" ht="14.1" customHeight="1" x14ac:dyDescent="0.2">
      <c r="A48" s="5"/>
      <c r="B48" s="33"/>
      <c r="C48" s="21" t="s">
        <v>35</v>
      </c>
      <c r="D48" s="25">
        <f t="shared" ref="D48:AA48" si="13">(D49/D47)/1.73</f>
        <v>0</v>
      </c>
      <c r="E48" s="25">
        <f t="shared" si="13"/>
        <v>0</v>
      </c>
      <c r="F48" s="25">
        <f t="shared" si="13"/>
        <v>0</v>
      </c>
      <c r="G48" s="25">
        <f t="shared" si="13"/>
        <v>0</v>
      </c>
      <c r="H48" s="25">
        <f t="shared" si="13"/>
        <v>0</v>
      </c>
      <c r="I48" s="25">
        <f t="shared" si="13"/>
        <v>0</v>
      </c>
      <c r="J48" s="25">
        <f t="shared" si="13"/>
        <v>0</v>
      </c>
      <c r="K48" s="25">
        <f t="shared" si="13"/>
        <v>0</v>
      </c>
      <c r="L48" s="25">
        <f t="shared" si="13"/>
        <v>0</v>
      </c>
      <c r="M48" s="25">
        <f t="shared" si="13"/>
        <v>0</v>
      </c>
      <c r="N48" s="25">
        <f t="shared" si="13"/>
        <v>0</v>
      </c>
      <c r="O48" s="25">
        <f t="shared" si="13"/>
        <v>0</v>
      </c>
      <c r="P48" s="25">
        <f t="shared" si="13"/>
        <v>0</v>
      </c>
      <c r="Q48" s="25">
        <f t="shared" si="13"/>
        <v>0</v>
      </c>
      <c r="R48" s="25">
        <f t="shared" si="13"/>
        <v>0</v>
      </c>
      <c r="S48" s="25">
        <f t="shared" si="13"/>
        <v>0</v>
      </c>
      <c r="T48" s="25">
        <f t="shared" si="13"/>
        <v>0</v>
      </c>
      <c r="U48" s="25">
        <f t="shared" si="13"/>
        <v>0</v>
      </c>
      <c r="V48" s="25">
        <f t="shared" si="13"/>
        <v>0</v>
      </c>
      <c r="W48" s="25">
        <f t="shared" si="13"/>
        <v>0</v>
      </c>
      <c r="X48" s="25">
        <f t="shared" si="13"/>
        <v>0</v>
      </c>
      <c r="Y48" s="25">
        <f t="shared" si="13"/>
        <v>0</v>
      </c>
      <c r="Z48" s="25">
        <f t="shared" si="13"/>
        <v>0</v>
      </c>
      <c r="AA48" s="25">
        <f t="shared" si="13"/>
        <v>0</v>
      </c>
      <c r="AB48" s="13"/>
    </row>
    <row r="49" spans="1:32" ht="14.1" customHeight="1" x14ac:dyDescent="0.2">
      <c r="A49" s="5"/>
      <c r="B49" s="34"/>
      <c r="C49" s="22" t="s">
        <v>29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13">
        <f>SUM(D49:AA49)</f>
        <v>0</v>
      </c>
    </row>
    <row r="50" spans="1:32" ht="14.1" customHeight="1" x14ac:dyDescent="0.2">
      <c r="A50" s="9">
        <v>45289</v>
      </c>
      <c r="B50" s="32" t="s">
        <v>48</v>
      </c>
      <c r="C50" s="6" t="s">
        <v>28</v>
      </c>
      <c r="D50" s="26">
        <v>6.34</v>
      </c>
      <c r="E50" s="26">
        <v>6.34</v>
      </c>
      <c r="F50" s="26">
        <v>6.34</v>
      </c>
      <c r="G50" s="26">
        <v>6.34</v>
      </c>
      <c r="H50" s="26">
        <v>6.34</v>
      </c>
      <c r="I50" s="26">
        <v>6.34</v>
      </c>
      <c r="J50" s="26">
        <v>6.34</v>
      </c>
      <c r="K50" s="26">
        <v>6.34</v>
      </c>
      <c r="L50" s="26">
        <v>6.34</v>
      </c>
      <c r="M50" s="26">
        <v>6.34</v>
      </c>
      <c r="N50" s="26">
        <v>6.34</v>
      </c>
      <c r="O50" s="26">
        <v>6.34</v>
      </c>
      <c r="P50" s="26">
        <v>6.34</v>
      </c>
      <c r="Q50" s="26">
        <v>6.34</v>
      </c>
      <c r="R50" s="26">
        <v>6.34</v>
      </c>
      <c r="S50" s="26">
        <v>6.34</v>
      </c>
      <c r="T50" s="26">
        <v>6.34</v>
      </c>
      <c r="U50" s="26">
        <v>6.34</v>
      </c>
      <c r="V50" s="26">
        <v>6.34</v>
      </c>
      <c r="W50" s="26">
        <v>6.34</v>
      </c>
      <c r="X50" s="26">
        <v>6.34</v>
      </c>
      <c r="Y50" s="26">
        <v>6.34</v>
      </c>
      <c r="Z50" s="26">
        <v>6.34</v>
      </c>
      <c r="AA50" s="26">
        <v>6.34</v>
      </c>
      <c r="AB50" s="13"/>
    </row>
    <row r="51" spans="1:32" ht="14.1" customHeight="1" x14ac:dyDescent="0.2">
      <c r="A51" s="5"/>
      <c r="B51" s="33"/>
      <c r="C51" s="9" t="s">
        <v>35</v>
      </c>
      <c r="D51" s="25">
        <f t="shared" ref="D51:AA51" si="14">(D52/D50)/1.73</f>
        <v>10.142047008624933</v>
      </c>
      <c r="E51" s="25">
        <f t="shared" si="14"/>
        <v>10.437446436060613</v>
      </c>
      <c r="F51" s="25">
        <f t="shared" si="14"/>
        <v>11.651866304407285</v>
      </c>
      <c r="G51" s="25">
        <f t="shared" si="14"/>
        <v>14.376105468536315</v>
      </c>
      <c r="H51" s="25">
        <f t="shared" si="14"/>
        <v>20.119983224230047</v>
      </c>
      <c r="I51" s="25">
        <f t="shared" si="14"/>
        <v>23.205266133002681</v>
      </c>
      <c r="J51" s="25">
        <f t="shared" si="14"/>
        <v>24.977662697616747</v>
      </c>
      <c r="K51" s="25">
        <f t="shared" si="14"/>
        <v>25.01048485622071</v>
      </c>
      <c r="L51" s="25">
        <f t="shared" si="14"/>
        <v>24.354041684141428</v>
      </c>
      <c r="M51" s="25">
        <f t="shared" si="14"/>
        <v>24.518152477161248</v>
      </c>
      <c r="N51" s="25">
        <f t="shared" si="14"/>
        <v>24.124286573913675</v>
      </c>
      <c r="O51" s="25">
        <f t="shared" si="14"/>
        <v>23.66477635345818</v>
      </c>
      <c r="P51" s="25">
        <f t="shared" si="14"/>
        <v>26.389015517587207</v>
      </c>
      <c r="Q51" s="25">
        <f t="shared" si="14"/>
        <v>28.161412082201274</v>
      </c>
      <c r="R51" s="25">
        <f t="shared" si="14"/>
        <v>27.078280848270452</v>
      </c>
      <c r="S51" s="25">
        <f t="shared" si="14"/>
        <v>25.666928028299999</v>
      </c>
      <c r="T51" s="25">
        <f t="shared" si="14"/>
        <v>24.649441111577108</v>
      </c>
      <c r="U51" s="25">
        <f t="shared" si="14"/>
        <v>21.89237978884411</v>
      </c>
      <c r="V51" s="25">
        <f t="shared" si="14"/>
        <v>18.938385514487337</v>
      </c>
      <c r="W51" s="25">
        <f t="shared" si="14"/>
        <v>15.163837275031455</v>
      </c>
      <c r="X51" s="25">
        <f t="shared" si="14"/>
        <v>13.260152076001532</v>
      </c>
      <c r="Y51" s="25">
        <f t="shared" si="14"/>
        <v>11.422111194179536</v>
      </c>
      <c r="Z51" s="25">
        <f t="shared" si="14"/>
        <v>10.831312339308182</v>
      </c>
      <c r="AA51" s="25">
        <f t="shared" si="14"/>
        <v>10.010758374209077</v>
      </c>
      <c r="AB51" s="13"/>
    </row>
    <row r="52" spans="1:32" ht="14.1" customHeight="1" x14ac:dyDescent="0.2">
      <c r="A52" s="5"/>
      <c r="B52" s="34"/>
      <c r="C52" s="6" t="s">
        <v>29</v>
      </c>
      <c r="D52" s="28">
        <v>111.24</v>
      </c>
      <c r="E52" s="28">
        <v>114.48</v>
      </c>
      <c r="F52" s="28">
        <v>127.79999999999998</v>
      </c>
      <c r="G52" s="28">
        <v>157.68</v>
      </c>
      <c r="H52" s="28">
        <v>220.68</v>
      </c>
      <c r="I52" s="28">
        <v>254.52</v>
      </c>
      <c r="J52" s="28">
        <v>273.95999999999998</v>
      </c>
      <c r="K52" s="28">
        <v>274.32</v>
      </c>
      <c r="L52" s="28">
        <v>267.12</v>
      </c>
      <c r="M52" s="28">
        <v>268.92</v>
      </c>
      <c r="N52" s="28">
        <v>264.59999999999997</v>
      </c>
      <c r="O52" s="28">
        <v>259.56</v>
      </c>
      <c r="P52" s="28">
        <v>289.44</v>
      </c>
      <c r="Q52" s="28">
        <v>308.88</v>
      </c>
      <c r="R52" s="28">
        <v>297</v>
      </c>
      <c r="S52" s="28">
        <v>281.52000000000004</v>
      </c>
      <c r="T52" s="28">
        <v>270.36</v>
      </c>
      <c r="U52" s="28">
        <v>240.11999999999998</v>
      </c>
      <c r="V52" s="28">
        <v>207.72</v>
      </c>
      <c r="W52" s="28">
        <v>166.32</v>
      </c>
      <c r="X52" s="28">
        <v>145.44</v>
      </c>
      <c r="Y52" s="28">
        <v>125.27999999999999</v>
      </c>
      <c r="Z52" s="28">
        <v>118.80000000000001</v>
      </c>
      <c r="AA52" s="28">
        <v>109.8</v>
      </c>
      <c r="AB52" s="13">
        <f>SUM(D52:AA52)</f>
        <v>5155.5599999999995</v>
      </c>
    </row>
    <row r="53" spans="1:32" x14ac:dyDescent="0.2">
      <c r="A53" s="9">
        <v>45289</v>
      </c>
      <c r="B53" s="39" t="s">
        <v>45</v>
      </c>
      <c r="C53" s="15" t="s">
        <v>28</v>
      </c>
      <c r="D53" s="24">
        <v>10.5</v>
      </c>
      <c r="E53" s="24">
        <v>10.5</v>
      </c>
      <c r="F53" s="24">
        <v>10.5</v>
      </c>
      <c r="G53" s="24">
        <v>10.5</v>
      </c>
      <c r="H53" s="24">
        <v>10.5</v>
      </c>
      <c r="I53" s="24">
        <v>10.5</v>
      </c>
      <c r="J53" s="24">
        <v>10.5</v>
      </c>
      <c r="K53" s="24">
        <v>10.5</v>
      </c>
      <c r="L53" s="24">
        <v>10.5</v>
      </c>
      <c r="M53" s="24">
        <v>10.5</v>
      </c>
      <c r="N53" s="24">
        <v>10.5</v>
      </c>
      <c r="O53" s="24">
        <v>10.5</v>
      </c>
      <c r="P53" s="24">
        <v>10.5</v>
      </c>
      <c r="Q53" s="24">
        <v>10.5</v>
      </c>
      <c r="R53" s="24">
        <v>10.5</v>
      </c>
      <c r="S53" s="24">
        <v>10.5</v>
      </c>
      <c r="T53" s="24">
        <v>10.5</v>
      </c>
      <c r="U53" s="24">
        <v>10.5</v>
      </c>
      <c r="V53" s="24">
        <v>10.5</v>
      </c>
      <c r="W53" s="24">
        <v>10.5</v>
      </c>
      <c r="X53" s="24">
        <v>10.5</v>
      </c>
      <c r="Y53" s="24">
        <v>10.5</v>
      </c>
      <c r="Z53" s="24">
        <v>10.5</v>
      </c>
      <c r="AA53" s="24">
        <v>10.5</v>
      </c>
      <c r="AB53" s="13"/>
    </row>
    <row r="54" spans="1:32" ht="14.1" customHeight="1" x14ac:dyDescent="0.2">
      <c r="A54" s="9"/>
      <c r="B54" s="40"/>
      <c r="C54" s="9" t="s">
        <v>35</v>
      </c>
      <c r="D54" s="25">
        <f t="shared" ref="D54:AA54" si="15">(D55/D53)/1.73</f>
        <v>0</v>
      </c>
      <c r="E54" s="25">
        <f t="shared" si="15"/>
        <v>0</v>
      </c>
      <c r="F54" s="25">
        <f t="shared" si="15"/>
        <v>0</v>
      </c>
      <c r="G54" s="25">
        <f t="shared" si="15"/>
        <v>0</v>
      </c>
      <c r="H54" s="25">
        <f t="shared" si="15"/>
        <v>0</v>
      </c>
      <c r="I54" s="25">
        <f t="shared" si="15"/>
        <v>0</v>
      </c>
      <c r="J54" s="25">
        <f t="shared" si="15"/>
        <v>0</v>
      </c>
      <c r="K54" s="25">
        <f t="shared" si="15"/>
        <v>0</v>
      </c>
      <c r="L54" s="25">
        <f t="shared" si="15"/>
        <v>0</v>
      </c>
      <c r="M54" s="25">
        <f t="shared" si="15"/>
        <v>0</v>
      </c>
      <c r="N54" s="25">
        <f t="shared" si="15"/>
        <v>0</v>
      </c>
      <c r="O54" s="25">
        <f t="shared" si="15"/>
        <v>0</v>
      </c>
      <c r="P54" s="25">
        <f t="shared" si="15"/>
        <v>0</v>
      </c>
      <c r="Q54" s="25">
        <f t="shared" si="15"/>
        <v>0</v>
      </c>
      <c r="R54" s="25">
        <f t="shared" si="15"/>
        <v>0</v>
      </c>
      <c r="S54" s="25">
        <f t="shared" si="15"/>
        <v>0</v>
      </c>
      <c r="T54" s="25">
        <f t="shared" si="15"/>
        <v>0</v>
      </c>
      <c r="U54" s="25">
        <f t="shared" si="15"/>
        <v>0</v>
      </c>
      <c r="V54" s="25">
        <f t="shared" si="15"/>
        <v>0</v>
      </c>
      <c r="W54" s="25">
        <f t="shared" si="15"/>
        <v>0</v>
      </c>
      <c r="X54" s="25">
        <f t="shared" si="15"/>
        <v>0</v>
      </c>
      <c r="Y54" s="25">
        <f t="shared" si="15"/>
        <v>0</v>
      </c>
      <c r="Z54" s="25">
        <f t="shared" si="15"/>
        <v>0</v>
      </c>
      <c r="AA54" s="25">
        <f t="shared" si="15"/>
        <v>0</v>
      </c>
      <c r="AB54" s="13"/>
      <c r="AF54" s="14"/>
    </row>
    <row r="55" spans="1:32" x14ac:dyDescent="0.2">
      <c r="A55" s="8"/>
      <c r="B55" s="40"/>
      <c r="C55" s="20" t="s">
        <v>29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19">
        <f>SUM(D55:AA55)</f>
        <v>0</v>
      </c>
    </row>
    <row r="56" spans="1:32" x14ac:dyDescent="0.2">
      <c r="A56" s="9">
        <v>45289</v>
      </c>
      <c r="B56" s="38" t="s">
        <v>46</v>
      </c>
      <c r="C56" s="6" t="s">
        <v>28</v>
      </c>
      <c r="D56" s="24">
        <v>10.5</v>
      </c>
      <c r="E56" s="24">
        <v>10.5</v>
      </c>
      <c r="F56" s="24">
        <v>10.5</v>
      </c>
      <c r="G56" s="24">
        <v>10.5</v>
      </c>
      <c r="H56" s="24">
        <v>10.5</v>
      </c>
      <c r="I56" s="24">
        <v>10.5</v>
      </c>
      <c r="J56" s="24">
        <v>10.5</v>
      </c>
      <c r="K56" s="24">
        <v>10.5</v>
      </c>
      <c r="L56" s="24">
        <v>10.5</v>
      </c>
      <c r="M56" s="24">
        <v>10.5</v>
      </c>
      <c r="N56" s="24">
        <v>10.5</v>
      </c>
      <c r="O56" s="24">
        <v>10.5</v>
      </c>
      <c r="P56" s="24">
        <v>10.5</v>
      </c>
      <c r="Q56" s="24">
        <v>10.5</v>
      </c>
      <c r="R56" s="24">
        <v>10.5</v>
      </c>
      <c r="S56" s="24">
        <v>10.5</v>
      </c>
      <c r="T56" s="24">
        <v>10.5</v>
      </c>
      <c r="U56" s="24">
        <v>10.5</v>
      </c>
      <c r="V56" s="24">
        <v>10.5</v>
      </c>
      <c r="W56" s="24">
        <v>10.5</v>
      </c>
      <c r="X56" s="24">
        <v>10.5</v>
      </c>
      <c r="Y56" s="24">
        <v>10.5</v>
      </c>
      <c r="Z56" s="24">
        <v>10.5</v>
      </c>
      <c r="AA56" s="24">
        <v>10.5</v>
      </c>
      <c r="AB56" s="13"/>
    </row>
    <row r="57" spans="1:32" ht="14.1" customHeight="1" x14ac:dyDescent="0.2">
      <c r="A57" s="9"/>
      <c r="B57" s="38"/>
      <c r="C57" s="9" t="s">
        <v>35</v>
      </c>
      <c r="D57" s="25">
        <f t="shared" ref="D57:AA57" si="16">(D58/D56)/1.73</f>
        <v>29.661436829066893</v>
      </c>
      <c r="E57" s="25">
        <f t="shared" si="16"/>
        <v>25.532617671345992</v>
      </c>
      <c r="F57" s="25">
        <f t="shared" si="16"/>
        <v>23.220478943022297</v>
      </c>
      <c r="G57" s="25">
        <f t="shared" si="16"/>
        <v>21.932287365813377</v>
      </c>
      <c r="H57" s="25">
        <f t="shared" si="16"/>
        <v>21.07349298100743</v>
      </c>
      <c r="I57" s="25">
        <f t="shared" si="16"/>
        <v>21.601981833195705</v>
      </c>
      <c r="J57" s="25">
        <f t="shared" si="16"/>
        <v>27.382328654004954</v>
      </c>
      <c r="K57" s="25">
        <f t="shared" si="16"/>
        <v>31.048720066061108</v>
      </c>
      <c r="L57" s="25">
        <f t="shared" si="16"/>
        <v>33.98843930635838</v>
      </c>
      <c r="M57" s="25">
        <f t="shared" si="16"/>
        <v>36.763005780346816</v>
      </c>
      <c r="N57" s="25">
        <f t="shared" si="16"/>
        <v>37.027250206440961</v>
      </c>
      <c r="O57" s="25">
        <f t="shared" si="16"/>
        <v>38.018166804293962</v>
      </c>
      <c r="P57" s="25">
        <f t="shared" si="16"/>
        <v>39.009083402146992</v>
      </c>
      <c r="Q57" s="25">
        <f t="shared" si="16"/>
        <v>37.919075144508668</v>
      </c>
      <c r="R57" s="25">
        <f t="shared" si="16"/>
        <v>37.720891824938064</v>
      </c>
      <c r="S57" s="25">
        <f t="shared" si="16"/>
        <v>37.291494632535091</v>
      </c>
      <c r="T57" s="25">
        <f t="shared" si="16"/>
        <v>39.735755573905863</v>
      </c>
      <c r="U57" s="25">
        <f t="shared" si="16"/>
        <v>42.64244426094136</v>
      </c>
      <c r="V57" s="25">
        <f t="shared" si="16"/>
        <v>43.765483071841452</v>
      </c>
      <c r="W57" s="25">
        <f t="shared" si="16"/>
        <v>45.516102394715112</v>
      </c>
      <c r="X57" s="25">
        <f t="shared" si="16"/>
        <v>44.525185796862104</v>
      </c>
      <c r="Y57" s="25">
        <f t="shared" si="16"/>
        <v>42.510322047894306</v>
      </c>
      <c r="Z57" s="25">
        <f t="shared" si="16"/>
        <v>40.297274979355905</v>
      </c>
      <c r="AA57" s="25">
        <f t="shared" si="16"/>
        <v>36.432700247729144</v>
      </c>
      <c r="AB57" s="13"/>
      <c r="AF57" s="14"/>
    </row>
    <row r="58" spans="1:32" x14ac:dyDescent="0.2">
      <c r="A58" s="8"/>
      <c r="B58" s="38"/>
      <c r="C58" s="16" t="s">
        <v>29</v>
      </c>
      <c r="D58" s="28">
        <v>538.80000000000007</v>
      </c>
      <c r="E58" s="28">
        <v>463.79999999999995</v>
      </c>
      <c r="F58" s="28">
        <v>421.8</v>
      </c>
      <c r="G58" s="28">
        <v>398.4</v>
      </c>
      <c r="H58" s="28">
        <v>382.79999999999995</v>
      </c>
      <c r="I58" s="28">
        <v>392.4</v>
      </c>
      <c r="J58" s="28">
        <v>497.40000000000003</v>
      </c>
      <c r="K58" s="28">
        <v>564</v>
      </c>
      <c r="L58" s="28">
        <v>617.4</v>
      </c>
      <c r="M58" s="28">
        <v>667.8</v>
      </c>
      <c r="N58" s="28">
        <v>672.6</v>
      </c>
      <c r="O58" s="28">
        <v>690.59999999999991</v>
      </c>
      <c r="P58" s="28">
        <v>708.6</v>
      </c>
      <c r="Q58" s="28">
        <v>688.8</v>
      </c>
      <c r="R58" s="28">
        <v>685.19999999999993</v>
      </c>
      <c r="S58" s="28">
        <v>677.4</v>
      </c>
      <c r="T58" s="28">
        <v>721.80000000000007</v>
      </c>
      <c r="U58" s="28">
        <v>774.59999999999991</v>
      </c>
      <c r="V58" s="28">
        <v>795</v>
      </c>
      <c r="W58" s="28">
        <v>826.80000000000007</v>
      </c>
      <c r="X58" s="28">
        <v>808.80000000000007</v>
      </c>
      <c r="Y58" s="28">
        <v>772.2</v>
      </c>
      <c r="Z58" s="28">
        <v>732</v>
      </c>
      <c r="AA58" s="28">
        <v>661.8</v>
      </c>
      <c r="AB58" s="17">
        <f>D58+E58+F58+G58+H58+I58+J58+K58+L58+M58+N58+O58+P58+Q58+R58+S58+T58+U58+V58+W58+X58+Y58+Z58+AA58</f>
        <v>15160.8</v>
      </c>
    </row>
    <row r="59" spans="1:32" x14ac:dyDescent="0.2">
      <c r="A59" s="23">
        <v>45289</v>
      </c>
      <c r="B59" s="35" t="s">
        <v>57</v>
      </c>
      <c r="C59" s="6" t="s">
        <v>28</v>
      </c>
      <c r="D59" s="26">
        <v>6.34</v>
      </c>
      <c r="E59" s="26">
        <v>6.34</v>
      </c>
      <c r="F59" s="26">
        <v>6.34</v>
      </c>
      <c r="G59" s="26">
        <v>6.34</v>
      </c>
      <c r="H59" s="26">
        <v>6.34</v>
      </c>
      <c r="I59" s="26">
        <v>6.34</v>
      </c>
      <c r="J59" s="26">
        <v>6.34</v>
      </c>
      <c r="K59" s="26">
        <v>6.34</v>
      </c>
      <c r="L59" s="26">
        <v>6.34</v>
      </c>
      <c r="M59" s="26">
        <v>6.34</v>
      </c>
      <c r="N59" s="26">
        <v>6.34</v>
      </c>
      <c r="O59" s="26">
        <v>6.34</v>
      </c>
      <c r="P59" s="26">
        <v>6.34</v>
      </c>
      <c r="Q59" s="26">
        <v>6.34</v>
      </c>
      <c r="R59" s="26">
        <v>6.34</v>
      </c>
      <c r="S59" s="26">
        <v>6.34</v>
      </c>
      <c r="T59" s="26">
        <v>6.34</v>
      </c>
      <c r="U59" s="26">
        <v>6.34</v>
      </c>
      <c r="V59" s="26">
        <v>6.34</v>
      </c>
      <c r="W59" s="26">
        <v>6.34</v>
      </c>
      <c r="X59" s="26">
        <v>6.34</v>
      </c>
      <c r="Y59" s="26">
        <v>6.34</v>
      </c>
      <c r="Z59" s="26">
        <v>6.34</v>
      </c>
      <c r="AA59" s="26">
        <v>6.34</v>
      </c>
      <c r="AB59" s="17"/>
    </row>
    <row r="60" spans="1:32" x14ac:dyDescent="0.2">
      <c r="A60" s="8"/>
      <c r="B60" s="36"/>
      <c r="C60" s="21" t="s">
        <v>35</v>
      </c>
      <c r="D60" s="25">
        <f t="shared" ref="D60:AA60" si="17">(D61/D59)/1.73</f>
        <v>148.02793530387851</v>
      </c>
      <c r="E60" s="25">
        <f t="shared" si="17"/>
        <v>153.60770226655239</v>
      </c>
      <c r="F60" s="25">
        <f t="shared" si="17"/>
        <v>184.46053135427874</v>
      </c>
      <c r="G60" s="25">
        <f t="shared" si="17"/>
        <v>200.0510566911617</v>
      </c>
      <c r="H60" s="25">
        <f t="shared" si="17"/>
        <v>218.10324392334203</v>
      </c>
      <c r="I60" s="25">
        <f t="shared" si="17"/>
        <v>226.80111595339255</v>
      </c>
      <c r="J60" s="25">
        <f t="shared" si="17"/>
        <v>236.483652741562</v>
      </c>
      <c r="K60" s="25">
        <f t="shared" si="17"/>
        <v>236.64776353458177</v>
      </c>
      <c r="L60" s="25">
        <f t="shared" si="17"/>
        <v>233.20143688116556</v>
      </c>
      <c r="M60" s="25">
        <f t="shared" si="17"/>
        <v>236.483652741562</v>
      </c>
      <c r="N60" s="25">
        <f t="shared" si="17"/>
        <v>228.60633467661057</v>
      </c>
      <c r="O60" s="25">
        <f t="shared" si="17"/>
        <v>231.23210736492771</v>
      </c>
      <c r="P60" s="25">
        <f t="shared" si="17"/>
        <v>241.24286573913679</v>
      </c>
      <c r="Q60" s="25">
        <f t="shared" si="17"/>
        <v>242.55575208329532</v>
      </c>
      <c r="R60" s="25">
        <f t="shared" si="17"/>
        <v>244.68919239255303</v>
      </c>
      <c r="S60" s="25">
        <f t="shared" si="17"/>
        <v>237.96064987874036</v>
      </c>
      <c r="T60" s="25">
        <f t="shared" si="17"/>
        <v>235.33487719042319</v>
      </c>
      <c r="U60" s="25">
        <f t="shared" si="17"/>
        <v>220.07257343957986</v>
      </c>
      <c r="V60" s="25">
        <f t="shared" si="17"/>
        <v>211.86703378858883</v>
      </c>
      <c r="W60" s="25">
        <f t="shared" si="17"/>
        <v>184.13230976823908</v>
      </c>
      <c r="X60" s="25">
        <f t="shared" si="17"/>
        <v>166.24423332907864</v>
      </c>
      <c r="Y60" s="25">
        <f t="shared" si="17"/>
        <v>153.93592385259205</v>
      </c>
      <c r="Z60" s="25">
        <f t="shared" si="17"/>
        <v>148.35615688991811</v>
      </c>
      <c r="AA60" s="25">
        <f t="shared" si="17"/>
        <v>146.55093816670009</v>
      </c>
      <c r="AB60" s="17"/>
    </row>
    <row r="61" spans="1:32" x14ac:dyDescent="0.2">
      <c r="A61" s="8"/>
      <c r="B61" s="37"/>
      <c r="C61" s="22" t="s">
        <v>29</v>
      </c>
      <c r="D61" s="31">
        <v>1623.6000000000001</v>
      </c>
      <c r="E61" s="31">
        <v>1684.8</v>
      </c>
      <c r="F61" s="31">
        <v>2023.2</v>
      </c>
      <c r="G61" s="31">
        <v>2194.1999999999998</v>
      </c>
      <c r="H61" s="31">
        <v>2392.1999999999998</v>
      </c>
      <c r="I61" s="31">
        <v>2487.6</v>
      </c>
      <c r="J61" s="31">
        <v>2593.8000000000002</v>
      </c>
      <c r="K61" s="31">
        <v>2595.6</v>
      </c>
      <c r="L61" s="31">
        <v>2557.8000000000002</v>
      </c>
      <c r="M61" s="31">
        <v>2593.8000000000002</v>
      </c>
      <c r="N61" s="31">
        <v>2507.4</v>
      </c>
      <c r="O61" s="31">
        <v>2536.1999999999998</v>
      </c>
      <c r="P61" s="31">
        <v>2646</v>
      </c>
      <c r="Q61" s="31">
        <v>2660.3999999999996</v>
      </c>
      <c r="R61" s="31">
        <v>2683.8</v>
      </c>
      <c r="S61" s="31">
        <v>2610</v>
      </c>
      <c r="T61" s="31">
        <v>2581.1999999999998</v>
      </c>
      <c r="U61" s="31">
        <v>2413.7999999999997</v>
      </c>
      <c r="V61" s="31">
        <v>2323.7999999999997</v>
      </c>
      <c r="W61" s="31">
        <v>2019.6</v>
      </c>
      <c r="X61" s="31">
        <v>1823.4</v>
      </c>
      <c r="Y61" s="31">
        <v>1688.3999999999999</v>
      </c>
      <c r="Z61" s="31">
        <v>1627.1999999999998</v>
      </c>
      <c r="AA61" s="31">
        <v>1607.4</v>
      </c>
      <c r="AB61" s="19">
        <f>SUM(D61:AA61)</f>
        <v>54475.200000000004</v>
      </c>
    </row>
    <row r="62" spans="1:32" x14ac:dyDescent="0.2">
      <c r="A62" s="23">
        <v>45289</v>
      </c>
      <c r="B62" s="35" t="s">
        <v>58</v>
      </c>
      <c r="C62" s="6" t="s">
        <v>28</v>
      </c>
      <c r="D62" s="26">
        <v>6.34</v>
      </c>
      <c r="E62" s="26">
        <v>6.34</v>
      </c>
      <c r="F62" s="26">
        <v>6.34</v>
      </c>
      <c r="G62" s="26">
        <v>6.34</v>
      </c>
      <c r="H62" s="26">
        <v>6.34</v>
      </c>
      <c r="I62" s="26">
        <v>6.34</v>
      </c>
      <c r="J62" s="26">
        <v>6.34</v>
      </c>
      <c r="K62" s="26">
        <v>6.34</v>
      </c>
      <c r="L62" s="26">
        <v>6.34</v>
      </c>
      <c r="M62" s="26">
        <v>6.34</v>
      </c>
      <c r="N62" s="26">
        <v>6.34</v>
      </c>
      <c r="O62" s="26">
        <v>6.34</v>
      </c>
      <c r="P62" s="26">
        <v>6.34</v>
      </c>
      <c r="Q62" s="26">
        <v>6.34</v>
      </c>
      <c r="R62" s="26">
        <v>6.34</v>
      </c>
      <c r="S62" s="26">
        <v>6.34</v>
      </c>
      <c r="T62" s="26">
        <v>6.34</v>
      </c>
      <c r="U62" s="26">
        <v>6.34</v>
      </c>
      <c r="V62" s="26">
        <v>6.34</v>
      </c>
      <c r="W62" s="26">
        <v>6.34</v>
      </c>
      <c r="X62" s="26">
        <v>6.34</v>
      </c>
      <c r="Y62" s="26">
        <v>6.34</v>
      </c>
      <c r="Z62" s="26">
        <v>6.34</v>
      </c>
      <c r="AA62" s="26">
        <v>6.34</v>
      </c>
      <c r="AB62" s="17"/>
    </row>
    <row r="63" spans="1:32" x14ac:dyDescent="0.2">
      <c r="A63" s="8"/>
      <c r="B63" s="36"/>
      <c r="C63" s="9" t="s">
        <v>35</v>
      </c>
      <c r="D63" s="25">
        <f t="shared" ref="D63:AA63" si="18">(D64/D62)/1.73</f>
        <v>101.74869167228898</v>
      </c>
      <c r="E63" s="25">
        <f t="shared" si="18"/>
        <v>103.06157801644754</v>
      </c>
      <c r="F63" s="25">
        <f t="shared" si="18"/>
        <v>115.86221987199359</v>
      </c>
      <c r="G63" s="25">
        <f t="shared" si="18"/>
        <v>121.60609762768732</v>
      </c>
      <c r="H63" s="25">
        <f t="shared" si="18"/>
        <v>126.85764300432157</v>
      </c>
      <c r="I63" s="25">
        <f t="shared" si="18"/>
        <v>133.09385313907481</v>
      </c>
      <c r="J63" s="25">
        <f t="shared" si="18"/>
        <v>135.0631826553126</v>
      </c>
      <c r="K63" s="25">
        <f t="shared" si="18"/>
        <v>137.19662296457031</v>
      </c>
      <c r="L63" s="25">
        <f t="shared" si="18"/>
        <v>130.9604128298171</v>
      </c>
      <c r="M63" s="25">
        <f t="shared" si="18"/>
        <v>129.48341569263872</v>
      </c>
      <c r="N63" s="25">
        <f t="shared" si="18"/>
        <v>130.13985886471801</v>
      </c>
      <c r="O63" s="25">
        <f t="shared" si="18"/>
        <v>132.27329917397572</v>
      </c>
      <c r="P63" s="25">
        <f t="shared" si="18"/>
        <v>139.16595248080816</v>
      </c>
      <c r="Q63" s="25">
        <f t="shared" si="18"/>
        <v>140.47883882496672</v>
      </c>
      <c r="R63" s="25">
        <f t="shared" si="18"/>
        <v>138.8377308947685</v>
      </c>
      <c r="S63" s="25">
        <f t="shared" si="18"/>
        <v>133.58618551813424</v>
      </c>
      <c r="T63" s="25">
        <f t="shared" si="18"/>
        <v>133.9144071041739</v>
      </c>
      <c r="U63" s="25">
        <f t="shared" si="18"/>
        <v>129.97574807169821</v>
      </c>
      <c r="V63" s="25">
        <f t="shared" si="18"/>
        <v>127.67819696942067</v>
      </c>
      <c r="W63" s="25">
        <f t="shared" si="18"/>
        <v>125.21653507412339</v>
      </c>
      <c r="X63" s="25">
        <f t="shared" si="18"/>
        <v>118.15977097427108</v>
      </c>
      <c r="Y63" s="25">
        <f t="shared" si="18"/>
        <v>107.98490180704216</v>
      </c>
      <c r="Z63" s="25">
        <f t="shared" si="18"/>
        <v>104.37446436060611</v>
      </c>
      <c r="AA63" s="25">
        <f t="shared" si="18"/>
        <v>99.779362156051135</v>
      </c>
      <c r="AB63" s="17"/>
    </row>
    <row r="64" spans="1:32" x14ac:dyDescent="0.2">
      <c r="A64" s="8"/>
      <c r="B64" s="37"/>
      <c r="C64" s="6" t="s">
        <v>29</v>
      </c>
      <c r="D64" s="31">
        <v>1116</v>
      </c>
      <c r="E64" s="31">
        <v>1130.3999999999999</v>
      </c>
      <c r="F64" s="31">
        <v>1270.8</v>
      </c>
      <c r="G64" s="31">
        <v>1333.8</v>
      </c>
      <c r="H64" s="31">
        <v>1391.3999999999999</v>
      </c>
      <c r="I64" s="31">
        <v>1459.8000000000002</v>
      </c>
      <c r="J64" s="31">
        <v>1481.3999999999999</v>
      </c>
      <c r="K64" s="31">
        <v>1504.8</v>
      </c>
      <c r="L64" s="31">
        <v>1436.3999999999999</v>
      </c>
      <c r="M64" s="31">
        <v>1420.2</v>
      </c>
      <c r="N64" s="31">
        <v>1427.3999999999999</v>
      </c>
      <c r="O64" s="31">
        <v>1450.8000000000002</v>
      </c>
      <c r="P64" s="31">
        <v>1526.4</v>
      </c>
      <c r="Q64" s="31">
        <v>1540.8</v>
      </c>
      <c r="R64" s="31">
        <v>1522.8</v>
      </c>
      <c r="S64" s="31">
        <v>1465.2</v>
      </c>
      <c r="T64" s="31">
        <v>1468.8000000000002</v>
      </c>
      <c r="U64" s="31">
        <v>1425.6000000000001</v>
      </c>
      <c r="V64" s="31">
        <v>1400.3999999999999</v>
      </c>
      <c r="W64" s="31">
        <v>1373.4</v>
      </c>
      <c r="X64" s="31">
        <v>1296</v>
      </c>
      <c r="Y64" s="31">
        <v>1184.3999999999999</v>
      </c>
      <c r="Z64" s="31">
        <v>1144.8</v>
      </c>
      <c r="AA64" s="31">
        <v>1094.4000000000001</v>
      </c>
      <c r="AB64" s="19">
        <f>SUM(D64:AA64)</f>
        <v>32866.200000000004</v>
      </c>
    </row>
    <row r="65" spans="1:28" x14ac:dyDescent="0.2">
      <c r="A65" s="8" t="s">
        <v>31</v>
      </c>
      <c r="B65" s="8"/>
      <c r="C65" s="6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13">
        <f>AB10+AB13+AB16+AB19+AB22+AB25+AB28+AB31+AB34+AB37+AB40+AB43+AB46+AB49+AB52+AB55+AB58+AB61+AB64</f>
        <v>179900.76</v>
      </c>
    </row>
    <row r="66" spans="1:28" ht="12.75" customHeight="1" x14ac:dyDescent="0.2"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</row>
    <row r="67" spans="1:28" ht="12.75" customHeight="1" x14ac:dyDescent="0.2"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</row>
  </sheetData>
  <mergeCells count="22">
    <mergeCell ref="B8:B10"/>
    <mergeCell ref="B17:B19"/>
    <mergeCell ref="B38:B40"/>
    <mergeCell ref="B35:B37"/>
    <mergeCell ref="M2:O2"/>
    <mergeCell ref="A3:D3"/>
    <mergeCell ref="A4:F4"/>
    <mergeCell ref="B23:B25"/>
    <mergeCell ref="B26:B28"/>
    <mergeCell ref="B11:B13"/>
    <mergeCell ref="B14:B16"/>
    <mergeCell ref="B32:B34"/>
    <mergeCell ref="B20:B22"/>
    <mergeCell ref="B29:B31"/>
    <mergeCell ref="B44:B46"/>
    <mergeCell ref="B41:B43"/>
    <mergeCell ref="B59:B61"/>
    <mergeCell ref="B62:B64"/>
    <mergeCell ref="B56:B58"/>
    <mergeCell ref="B47:B49"/>
    <mergeCell ref="B50:B52"/>
    <mergeCell ref="B53:B55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Злотников Олег Артурович</dc:creator>
  <cp:lastModifiedBy>Быкова Евгения Геннадьевна</cp:lastModifiedBy>
  <cp:revision>1</cp:revision>
  <dcterms:created xsi:type="dcterms:W3CDTF">2024-03-28T09:09:44Z</dcterms:created>
  <dcterms:modified xsi:type="dcterms:W3CDTF">2024-04-01T02:01:11Z</dcterms:modified>
</cp:coreProperties>
</file>