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Июнь 2017" sheetId="1" state="visible" r:id="rId1"/>
  </sheets>
</workbook>
</file>

<file path=xl/sharedStrings.xml><?xml version="1.0" encoding="utf-8"?>
<sst xmlns="http://schemas.openxmlformats.org/spreadsheetml/2006/main" count="57" uniqueCount="57">
  <si>
    <t xml:space="preserve">Красноярский участок</t>
  </si>
  <si>
    <t xml:space="preserve">Название точки учета</t>
  </si>
  <si>
    <t xml:space="preserve">Дата/Час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</si>
  <si>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</si>
  <si>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</si>
  <si>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</si>
  <si>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</si>
  <si>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</si>
  <si>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</si>
  <si>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</si>
  <si>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</si>
  <si>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</si>
  <si>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</si>
  <si>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</si>
  <si>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</si>
  <si>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</si>
  <si>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</si>
  <si>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</si>
  <si>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</si>
  <si>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</si>
  <si>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</si>
  <si>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</si>
  <si>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</si>
  <si>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</si>
  <si>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</si>
  <si>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</si>
  <si>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</si>
  <si>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Параметры</t>
  </si>
  <si>
    <t xml:space="preserve">U, кВ</t>
  </si>
  <si>
    <t xml:space="preserve">P, кВт</t>
  </si>
  <si>
    <t xml:space="preserve">Итого за сутки</t>
  </si>
  <si>
    <t xml:space="preserve">Итого за сутки, кВт</t>
  </si>
  <si>
    <t xml:space="preserve">Результаты замеров электрических параметров, режимов работы</t>
  </si>
  <si>
    <t xml:space="preserve">оборудования, объектов электросетевого хозяйства, то есть замеров </t>
  </si>
  <si>
    <t xml:space="preserve">потокораспределения, уровней напряжения.</t>
  </si>
  <si>
    <t xml:space="preserve">I, А</t>
  </si>
  <si>
    <t xml:space="preserve">Фактический почасовой расход электроэнергии (время Местное)</t>
  </si>
  <si>
    <t xml:space="preserve">РП 256 яч. №25 в сторону ТП-14 1секции/6кВ</t>
  </si>
  <si>
    <t xml:space="preserve">РП 256 яч. №10 в сторону ТП-14 2секции/6кВ</t>
  </si>
  <si>
    <t xml:space="preserve">РП 256 яч. №13 в сторону ТП-120 1секции/6кВ</t>
  </si>
  <si>
    <t xml:space="preserve">РП 256 яч. №14 в сторону ТП-120 2секции/6кВ</t>
  </si>
  <si>
    <t xml:space="preserve">РП 256 яч. №23 в сторону ТП-2048 1секции/6кВ</t>
  </si>
  <si>
    <t xml:space="preserve">РП 256 яч. №24 в сторону ТП-2048 2секции/6кВ</t>
  </si>
  <si>
    <t xml:space="preserve">РП 256 яч. №27 в сторону ТП-2025 1секции/6кВ</t>
  </si>
  <si>
    <t xml:space="preserve">РП 256 яч. №26 в сторону ТП-2025 2секции/6кВ</t>
  </si>
  <si>
    <t xml:space="preserve">РП 256 яч. №11 в сторону ТП-2041 1секции/6кВ</t>
  </si>
  <si>
    <t xml:space="preserve">РП 256 яч. №12 в сторону ТП-2041 2секции/6кВ</t>
  </si>
  <si>
    <t xml:space="preserve">РП 256 яч. №22 в сторону ТП-2050 2секции/6кВ</t>
  </si>
  <si>
    <t xml:space="preserve">РП 256 яч. №15 в сторону ТП-2050 1секции/6кВ</t>
  </si>
  <si>
    <t xml:space="preserve">РТП-217, 1секция/10кВ</t>
  </si>
  <si>
    <t xml:space="preserve">РТП-217, 2секция/10кВ</t>
  </si>
  <si>
    <t xml:space="preserve">РП 256 яч. №29 в сторону ТП-2011/1</t>
  </si>
  <si>
    <t xml:space="preserve">РП 256 яч. №9 в сторону 1Т/6кВ</t>
  </si>
  <si>
    <t xml:space="preserve">РП 256 яч. №16 в сторону 2Т/6кВ</t>
  </si>
  <si>
    <t xml:space="preserve">19 декабря 2020г</t>
  </si>
  <si>
    <t xml:space="preserve"> ООО "Финарт"</t>
  </si>
  <si>
    <t xml:space="preserve">ООО "Финарт", г. Красноярск, ул. Капитанская, 14, помещение 348, офис 1-07.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</si>
</sst>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mm\ yyyy;@"/>
    <numFmt numFmtId="167" formatCode="dd/mm/yy;@"/>
    <numFmt numFmtId="178" formatCode="0.000"/>
  </numFmts>
  <fonts count="37">
    <font>
      <name val="Arial"/>
      <sz val="10.000000"/>
    </font>
    <font>
      <name val="Arial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color indexed="65"/>
      <sz val="11.000000"/>
    </font>
    <font>
      <name val="Calibri"/>
      <b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color indexed="2"/>
      <sz val="11.000000"/>
    </font>
    <font>
      <name val="Calibri"/>
      <color indexed="20"/>
      <sz val="11.000000"/>
    </font>
    <font>
      <name val="Calibri"/>
      <color indexed="17"/>
      <sz val="11.000000"/>
    </font>
    <font>
      <name val="Cambria"/>
      <b/>
      <color indexed="56"/>
      <sz val="18.000000"/>
    </font>
    <font>
      <name val="Calibri"/>
      <i/>
      <color indexed="23"/>
      <sz val="11.000000"/>
    </font>
    <font>
      <name val="Calibri"/>
      <b/>
      <color indexed="56"/>
      <sz val="11.000000"/>
    </font>
    <font>
      <name val="Calibri"/>
      <color indexed="52"/>
      <sz val="11.000000"/>
    </font>
    <font>
      <name val="Calibri"/>
      <color indexed="60"/>
      <sz val="11.000000"/>
    </font>
    <font>
      <name val="Calibri"/>
      <b/>
      <color indexed="65"/>
      <sz val="11.000000"/>
    </font>
    <font>
      <name val="Arial"/>
      <sz val="12.000000"/>
    </font>
    <font>
      <name val="Arial"/>
      <color indexed="64"/>
      <sz val="10.000000"/>
    </font>
    <font>
      <name val="Arial"/>
      <sz val="8.000000"/>
    </font>
    <font>
      <name val="Arial"/>
      <b/>
      <sz val="8.000000"/>
    </font>
    <font>
      <name val="Arial"/>
      <color theme="1" tint="0"/>
      <sz val="10.000000"/>
    </font>
  </fonts>
  <fills count="42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0"/>
        <bgColor indexed="31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6" borderId="0" numFmtId="0">
      <alignment horizontal="general" shrinkToFit="0" vertical="bottom" wrapText="0"/>
    </xf>
    <xf fontId="2" fillId="7" borderId="0" numFmtId="0">
      <alignment horizontal="general" shrinkToFit="0" vertical="bottom" wrapText="0"/>
    </xf>
    <xf fontId="2" fillId="8" borderId="0" numFmtId="0">
      <alignment horizontal="general" shrinkToFit="0" vertical="bottom" wrapText="0"/>
    </xf>
    <xf fontId="2" fillId="9" borderId="0" numFmtId="0">
      <alignment horizontal="general" shrinkToFit="0" vertical="bottom" wrapText="0"/>
    </xf>
    <xf fontId="2" fillId="10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3" fillId="14" borderId="0" numFmtId="0">
      <alignment horizontal="general" shrinkToFit="0" vertical="bottom" wrapText="0"/>
    </xf>
    <xf fontId="3" fillId="15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3" fillId="22" borderId="0" numFmtId="0">
      <alignment horizontal="general" shrinkToFit="0" vertical="bottom" wrapText="0"/>
    </xf>
    <xf fontId="3" fillId="23" borderId="0" numFmtId="0">
      <alignment horizontal="general" shrinkToFit="0" vertical="bottom" wrapText="0"/>
    </xf>
    <xf fontId="3" fillId="24" borderId="0" numFmtId="0">
      <alignment horizontal="general" shrinkToFit="0" vertical="bottom" wrapText="0"/>
    </xf>
    <xf fontId="3" fillId="25" borderId="0" numFmtId="0">
      <alignment horizontal="general" shrinkToFit="0" vertical="bottom" wrapText="0"/>
    </xf>
    <xf fontId="4" fillId="26" borderId="1" numFmtId="0">
      <alignment horizontal="general" shrinkToFit="0" vertical="bottom" wrapText="0"/>
    </xf>
    <xf fontId="5" fillId="27" borderId="2" numFmtId="0">
      <alignment horizontal="general" shrinkToFit="0" vertical="bottom" wrapText="0"/>
    </xf>
    <xf fontId="6" fillId="27" borderId="1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28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29" borderId="0" numFmtId="0">
      <alignment horizontal="general" shrinkToFit="0" vertical="bottom" wrapText="0"/>
    </xf>
    <xf fontId="14" fillId="30" borderId="0" numFmtId="0">
      <alignment horizontal="general" shrinkToFit="0" vertical="bottom" wrapText="0"/>
    </xf>
    <xf fontId="15" fillId="0" borderId="0" numFmtId="0">
      <alignment horizontal="general" shrinkToFit="0" vertical="bottom" wrapText="0"/>
    </xf>
    <xf fontId="0" fillId="31" borderId="8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16" fillId="0" borderId="9" numFmtId="0">
      <alignment horizontal="general" shrinkToFit="0" vertical="bottom" wrapText="0"/>
    </xf>
    <xf fontId="17" fillId="0" borderId="0" numFmtId="0">
      <alignment horizontal="general" shrinkToFit="0" vertical="bottom" wrapText="0"/>
    </xf>
    <xf fontId="1" fillId="0" borderId="0" numFmtId="165">
      <alignment horizontal="general" shrinkToFit="0" vertical="bottom" wrapText="0"/>
    </xf>
    <xf fontId="1" fillId="0" borderId="0" numFmtId="164">
      <alignment horizontal="general" shrinkToFit="0" vertical="bottom" wrapText="0"/>
    </xf>
    <xf fontId="18" fillId="32" borderId="0" numFmtId="0">
      <alignment horizontal="general" shrinkToFit="0" vertical="bottom" wrapText="0"/>
    </xf>
    <xf fontId="19" fillId="33" borderId="0" numFmtId="0">
      <alignment horizontal="general" shrinkToFit="0" vertical="bottom" wrapText="0"/>
    </xf>
    <xf fontId="20" fillId="0" borderId="10" numFmtId="0">
      <alignment horizontal="general" shrinkToFit="0" vertical="bottom" wrapText="0"/>
    </xf>
    <xf fontId="21" fillId="34" borderId="11" numFmtId="0">
      <alignment horizontal="general" shrinkToFit="0" vertical="bottom" wrapText="0"/>
    </xf>
    <xf fontId="22" fillId="35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36" borderId="0" numFmtId="0">
      <alignment horizontal="general" shrinkToFit="0" vertical="bottom" wrapText="0"/>
    </xf>
    <xf fontId="25" fillId="37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27" fillId="0" borderId="0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0" borderId="13" numFmtId="0">
      <alignment horizontal="general" shrinkToFit="0" vertical="bottom" wrapText="0"/>
    </xf>
    <xf fontId="0" fillId="38" borderId="14" numFmtId="0">
      <alignment horizontal="general" shrinkToFit="0" vertical="bottom" wrapText="0"/>
    </xf>
    <xf fontId="30" fillId="39" borderId="0" numFmtId="0">
      <alignment horizontal="general" shrinkToFit="0" vertical="bottom" wrapText="0"/>
    </xf>
    <xf fontId="31" fillId="40" borderId="15" numFmtId="0">
      <alignment horizontal="general" shrinkToFit="0" vertical="bottom" wrapText="0"/>
    </xf>
  </cellStyleXfs>
  <cellXfs count="39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0" numFmtId="0" xfId="0" applyNumberFormat="0" applyFont="1" applyFill="0" applyBorder="0" applyAlignment="0">
      <alignment horizontal="general" shrinkToFit="0" vertical="bottom" wrapText="0"/>
    </xf>
    <xf fontId="32" fillId="0" borderId="0" numFmtId="0" xfId="0" applyNumberFormat="0" applyFont="1" applyFill="0" applyBorder="0" applyAlignment="1">
      <alignment horizontal="center" shrinkToFit="0" vertical="bottom" wrapText="0"/>
    </xf>
    <xf fontId="0" fillId="0" borderId="0" numFmtId="0" xfId="0" applyNumberFormat="0" applyFont="1" applyFill="0" applyBorder="0" applyAlignment="1">
      <alignment horizontal="center" shrinkToFit="0" vertical="bottom" wrapText="0"/>
    </xf>
    <xf fontId="0" fillId="35" borderId="16" numFmtId="0" xfId="0" applyNumberFormat="0" applyFont="1" applyFill="1" applyBorder="1" applyAlignment="1">
      <alignment horizontal="center" shrinkToFit="0" vertical="center" wrapText="1"/>
    </xf>
    <xf fontId="0" fillId="0" borderId="16" numFmtId="49" xfId="0" applyNumberFormat="1" applyFont="1" applyFill="0" applyBorder="1" applyAlignment="1">
      <alignment horizontal="left" shrinkToFit="0" vertical="top" wrapText="0"/>
    </xf>
    <xf fontId="0" fillId="0" borderId="16" numFmtId="167" xfId="0" applyNumberFormat="1" applyFont="1" applyFill="0" applyBorder="1" applyAlignment="1">
      <alignment horizontal="left" shrinkToFit="0" vertical="top" wrapText="0"/>
    </xf>
    <xf fontId="0" fillId="0" borderId="16" numFmtId="0" xfId="0" applyNumberFormat="1" applyFont="1" applyFill="1" applyBorder="1" applyAlignment="1">
      <alignment horizontal="left" shrinkToFit="0" vertical="top" wrapText="0"/>
    </xf>
    <xf fontId="0" fillId="0" borderId="0" numFmtId="0" xfId="0" applyNumberFormat="0" applyFont="1" applyFill="1" applyBorder="0" applyAlignment="1">
      <alignment horizontal="general" shrinkToFit="0" vertical="top" wrapText="0"/>
    </xf>
    <xf fontId="0" fillId="0" borderId="16" numFmtId="0" xfId="0" applyNumberFormat="0" applyFont="1" applyFill="0" applyBorder="1" applyAlignment="0">
      <alignment horizontal="general" shrinkToFit="0" vertical="bottom" wrapText="0"/>
    </xf>
    <xf fontId="0" fillId="0" borderId="16" numFmtId="0" xfId="0" applyNumberFormat="0" applyFont="1" applyFill="0" applyBorder="1" applyAlignment="1">
      <alignment horizontal="left" shrinkToFit="0" vertical="center" wrapText="0"/>
    </xf>
    <xf fontId="0" fillId="0" borderId="16" numFmtId="167" xfId="0" applyNumberFormat="1" applyFont="1" applyFill="0" applyBorder="1" applyAlignment="1">
      <alignment horizontal="left" shrinkToFit="0" vertical="center" wrapText="0"/>
    </xf>
    <xf fontId="33" fillId="0" borderId="16" numFmtId="0" xfId="0" applyNumberFormat="0" applyFont="1" applyFill="0" applyBorder="1" applyAlignment="1">
      <alignment horizontal="left" shrinkToFit="0" vertical="center" wrapText="0"/>
    </xf>
    <xf fontId="0" fillId="0" borderId="0" numFmtId="0" xfId="0" applyNumberFormat="0" applyFont="1" applyFill="0" applyBorder="0" applyAlignment="1">
      <alignment horizontal="general" shrinkToFit="0" vertical="center" wrapText="1"/>
    </xf>
    <xf fontId="0" fillId="0" borderId="16" numFmtId="0" xfId="0" applyNumberFormat="0" applyFont="1" applyFill="0" applyBorder="1" applyAlignment="1">
      <alignment horizontal="center" shrinkToFit="0" vertical="center" wrapText="1"/>
    </xf>
    <xf fontId="0" fillId="0" borderId="16" numFmtId="0" xfId="0" applyNumberFormat="0" applyFont="1" applyFill="1" applyBorder="1" applyAlignment="1">
      <alignment horizontal="general" shrinkToFit="0" vertical="top" wrapText="0"/>
    </xf>
    <xf fontId="0" fillId="0" borderId="0" numFmtId="2" xfId="0" applyNumberFormat="1" applyFont="1" applyFill="0" applyBorder="0" applyAlignment="0">
      <alignment horizontal="general" shrinkToFit="0" vertical="bottom" wrapText="0"/>
    </xf>
    <xf fontId="0" fillId="0" borderId="17" numFmtId="167" xfId="0" applyNumberFormat="1" applyFont="1" applyFill="0" applyBorder="1" applyAlignment="1">
      <alignment horizontal="left" shrinkToFit="0" vertical="top" wrapText="0"/>
    </xf>
    <xf fontId="0" fillId="0" borderId="18" numFmtId="167" xfId="0" applyNumberFormat="1" applyFont="1" applyFill="0" applyBorder="1" applyAlignment="1">
      <alignment horizontal="left" shrinkToFit="0" vertical="top" wrapText="0"/>
    </xf>
    <xf fontId="0" fillId="41" borderId="16" numFmtId="0" xfId="0" applyNumberFormat="0" applyFont="1" applyFill="1" applyBorder="1" applyAlignment="1">
      <alignment horizontal="left" shrinkToFit="0" vertical="center" wrapText="1"/>
    </xf>
    <xf fontId="0" fillId="41" borderId="16" numFmtId="0" xfId="0" applyNumberFormat="0" applyFont="1" applyFill="1" applyBorder="1" applyAlignment="1">
      <alignment horizontal="center" shrinkToFit="0" vertical="center" wrapText="1"/>
    </xf>
    <xf fontId="0" fillId="0" borderId="19" numFmtId="0" xfId="0" applyNumberFormat="0" applyFont="1" applyFill="0" applyBorder="1" applyAlignment="0">
      <alignment horizontal="general" shrinkToFit="0" vertical="bottom" wrapText="0"/>
    </xf>
    <xf fontId="0" fillId="0" borderId="19" numFmtId="167" xfId="0" applyNumberFormat="1" applyFont="1" applyFill="0" applyBorder="1" applyAlignment="1">
      <alignment horizontal="left" shrinkToFit="0" vertical="top" wrapText="0"/>
    </xf>
    <xf fontId="0" fillId="0" borderId="19" numFmtId="0" xfId="0" applyNumberFormat="0" applyFont="1" applyFill="0" applyBorder="1" applyAlignment="1">
      <alignment horizontal="left" shrinkToFit="0" vertical="center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35" fillId="0" borderId="0" numFmtId="0" xfId="0" applyNumberFormat="0" applyFont="1" applyFill="0" applyBorder="0" applyAlignment="0">
      <alignment horizontal="general" shrinkToFit="0" vertical="bottom" wrapText="0"/>
    </xf>
    <xf fontId="33" fillId="0" borderId="16" numFmtId="0" xfId="0" applyNumberFormat="0" applyFont="1" applyFill="0" applyBorder="1" applyAlignment="1">
      <alignment horizontal="center" shrinkToFit="0" vertical="center" wrapText="0"/>
    </xf>
    <xf fontId="33" fillId="0" borderId="16" numFmtId="178" xfId="0" applyNumberFormat="1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top" wrapText="0"/>
    </xf>
    <xf fontId="0" fillId="0" borderId="17" numFmtId="0" xfId="0" applyNumberFormat="0" applyFont="1" applyFill="0" applyBorder="1" applyAlignment="1">
      <alignment horizontal="general" shrinkToFit="0" vertical="top" wrapText="0"/>
    </xf>
    <xf fontId="0" fillId="0" borderId="20" numFmtId="0" xfId="0" applyNumberFormat="0" applyFont="0" applyFill="0" applyBorder="1" applyAlignment="1">
      <alignment horizontal="general" shrinkToFit="0" vertical="top" wrapText="0"/>
    </xf>
    <xf fontId="0" fillId="0" borderId="18" numFmtId="0" xfId="0" applyNumberFormat="0" applyFont="0" applyFill="0" applyBorder="1" applyAlignment="1">
      <alignment horizontal="general" shrinkToFit="0" vertical="top" wrapText="0"/>
    </xf>
    <xf fontId="0" fillId="0" borderId="17" numFmtId="49" xfId="0" applyNumberFormat="1" applyFont="1" applyFill="0" applyBorder="1" applyAlignment="1">
      <alignment horizontal="general" shrinkToFit="0" vertical="top" wrapText="1"/>
    </xf>
    <xf fontId="0" fillId="0" borderId="20" numFmtId="49" xfId="0" applyNumberFormat="1" applyFont="1" applyFill="0" applyBorder="1" applyAlignment="1">
      <alignment horizontal="general" shrinkToFit="0" vertical="top" wrapText="1"/>
    </xf>
    <xf fontId="0" fillId="0" borderId="18" numFmtId="49" xfId="0" applyNumberFormat="1" applyFont="1" applyFill="0" applyBorder="1" applyAlignment="1">
      <alignment horizontal="general" shrinkToFit="0" vertical="top" wrapText="1"/>
    </xf>
    <xf fontId="32" fillId="0" borderId="0" numFmtId="166" xfId="0" applyNumberFormat="1" applyFont="1" applyFill="0" applyBorder="1" applyAlignment="1">
      <alignment horizontal="center" shrinkToFit="0" vertical="bottom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</cellXfs>
  <cellStyles count="61">
    <cellStyle name="20% — акцент1" xfId="15" builtinId="30"/>
    <cellStyle name="20% — акцент2" xfId="16" builtinId="34"/>
    <cellStyle name="20% — акцент3" xfId="17" builtinId="38"/>
    <cellStyle name="20% — акцент4" xfId="18" builtinId="42"/>
    <cellStyle name="20% — акцент5" xfId="19" builtinId="46"/>
    <cellStyle name="20% — акцент6" xfId="20" builtinId="50"/>
    <cellStyle name="40% — акцент1" xfId="21" builtinId="31"/>
    <cellStyle name="40% — акцент2" xfId="22" builtinId="35"/>
    <cellStyle name="40% — акцент3" xfId="23" builtinId="39"/>
    <cellStyle name="40% — акцент4" xfId="24" builtinId="43"/>
    <cellStyle name="40% — акцент5" xfId="25" builtinId="47"/>
    <cellStyle name="40% — акцент6" xfId="26" builtinId="51"/>
    <cellStyle name="60% — акцент1" xfId="27" builtinId="32"/>
    <cellStyle name="60% — акцент2" xfId="28" builtinId="36"/>
    <cellStyle name="60% — акцент3" xfId="29" builtinId="40"/>
    <cellStyle name="60% — акцент4" xfId="30" builtinId="44"/>
    <cellStyle name="60% — акцент5" xfId="31" builtinId="48"/>
    <cellStyle name="60% —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topLeftCell="A37" workbookViewId="0">
      <selection activeCell="B67" sqref="B67"/>
    </sheetView>
  </sheetViews>
  <sheetFormatPr baseColWidth="8" defaultRowHeight="12.75" customHeight="1"/>
  <cols>
    <col customWidth="1" min="1" max="2" style="1" width="18.710899999999999"/>
    <col customWidth="1" min="3" max="3" style="1" width="14.855499999999999"/>
    <col customWidth="1" min="4" max="4" style="1" width="9.2851599999999994"/>
    <col customWidth="1" min="5" max="29" style="1" width="9.1406200000000002"/>
    <col bestFit="1" customWidth="1" min="30" max="30" style="1" width="57"/>
    <col customWidth="1" min="31" max="257" style="1" width="9.1406200000000002"/>
  </cols>
  <sheetData>
    <row r="1" ht="15" customHeight="1">
      <c r="A1" s="24" t="s">
        <v>32</v>
      </c>
      <c r="B1" s="24"/>
      <c r="C1" s="24"/>
      <c r="D1" s="24"/>
      <c r="E1" s="24"/>
      <c r="N1" s="2" t="s">
        <v>36</v>
      </c>
      <c r="AB1" s="13"/>
    </row>
    <row r="2" ht="15">
      <c r="A2" s="24" t="s">
        <v>33</v>
      </c>
      <c r="B2" s="24"/>
      <c r="C2" s="24"/>
      <c r="D2" s="24"/>
      <c r="M2" s="36">
        <v>44185</v>
      </c>
      <c r="N2" s="36"/>
      <c r="O2" s="36"/>
      <c r="AB2" s="13"/>
    </row>
    <row r="3" ht="15">
      <c r="A3" s="37" t="s">
        <v>34</v>
      </c>
      <c r="B3" s="38"/>
      <c r="C3" s="38"/>
      <c r="D3" s="38"/>
      <c r="N3" s="2" t="s">
        <v>55</v>
      </c>
    </row>
    <row r="4" ht="12.75" customHeight="1">
      <c r="A4" s="37" t="s">
        <v>56</v>
      </c>
      <c r="B4" s="38"/>
      <c r="C4" s="38"/>
      <c r="D4" s="38"/>
      <c r="E4" s="38"/>
      <c r="F4" s="38"/>
      <c r="N4" s="3" t="s">
        <v>0</v>
      </c>
    </row>
    <row r="5" ht="12.75" customHeight="1">
      <c r="A5" s="25" t="s">
        <v>54</v>
      </c>
      <c r="C5" s="3"/>
    </row>
    <row r="6" ht="12.75" customHeight="1"/>
    <row r="7" ht="30.75" customHeight="1">
      <c r="A7" s="4" t="s">
        <v>2</v>
      </c>
      <c r="B7" s="4" t="s">
        <v>1</v>
      </c>
      <c r="C7" s="4" t="s">
        <v>27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14" t="s">
        <v>30</v>
      </c>
    </row>
    <row r="8" ht="27.75" customHeight="1">
      <c r="A8" s="11">
        <v>44184</v>
      </c>
      <c r="B8" s="33" t="s">
        <v>51</v>
      </c>
      <c r="C8" s="11" t="s">
        <v>28</v>
      </c>
      <c r="D8" s="12">
        <v>6.3399999999999999</v>
      </c>
      <c r="E8" s="12">
        <v>6.3399999999999999</v>
      </c>
      <c r="F8" s="12">
        <v>6.3399999999999999</v>
      </c>
      <c r="G8" s="12">
        <v>6.3399999999999999</v>
      </c>
      <c r="H8" s="12">
        <v>6.3399999999999999</v>
      </c>
      <c r="I8" s="12">
        <v>6.3399999999999999</v>
      </c>
      <c r="J8" s="12">
        <v>6.3399999999999999</v>
      </c>
      <c r="K8" s="12">
        <v>6.3399999999999999</v>
      </c>
      <c r="L8" s="12">
        <v>6.3399999999999999</v>
      </c>
      <c r="M8" s="12">
        <v>6.3399999999999999</v>
      </c>
      <c r="N8" s="12">
        <v>6.3399999999999999</v>
      </c>
      <c r="O8" s="12">
        <v>6.3399999999999999</v>
      </c>
      <c r="P8" s="12">
        <v>6.3399999999999999</v>
      </c>
      <c r="Q8" s="12">
        <v>6.3399999999999999</v>
      </c>
      <c r="R8" s="12">
        <v>6.3399999999999999</v>
      </c>
      <c r="S8" s="12">
        <v>6.3399999999999999</v>
      </c>
      <c r="T8" s="12">
        <v>6.3399999999999999</v>
      </c>
      <c r="U8" s="12">
        <v>6.3399999999999999</v>
      </c>
      <c r="V8" s="12">
        <v>6.3399999999999999</v>
      </c>
      <c r="W8" s="12">
        <v>6.3399999999999999</v>
      </c>
      <c r="X8" s="12">
        <v>6.3399999999999999</v>
      </c>
      <c r="Y8" s="12">
        <v>6.3399999999999999</v>
      </c>
      <c r="Z8" s="12">
        <v>6.3399999999999999</v>
      </c>
      <c r="AA8" s="12">
        <v>6.3399999999999999</v>
      </c>
      <c r="AB8" s="15"/>
    </row>
    <row r="9" ht="15" customHeight="1">
      <c r="A9" s="11"/>
      <c r="B9" s="34"/>
      <c r="C9" s="11" t="s">
        <v>35</v>
      </c>
      <c r="D9" s="12">
        <f>D10/D8/1.73</f>
        <v>12.111376524862784</v>
      </c>
      <c r="E9" s="12">
        <f t="shared" ref="E9:AA9" si="0">E10/E8/1.73</f>
        <v>12.111376524862784</v>
      </c>
      <c r="F9" s="12">
        <f t="shared" si="0"/>
        <v>12.209843000674677</v>
      </c>
      <c r="G9" s="12">
        <f t="shared" si="0"/>
        <v>12.603708903922247</v>
      </c>
      <c r="H9" s="12">
        <f t="shared" si="0"/>
        <v>12.800641855546033</v>
      </c>
      <c r="I9" s="12">
        <f t="shared" si="0"/>
        <v>12.800641855546033</v>
      </c>
      <c r="J9" s="12">
        <f t="shared" si="0"/>
        <v>12.997574807169819</v>
      </c>
      <c r="K9" s="12">
        <f t="shared" si="0"/>
        <v>11.028245290931967</v>
      </c>
      <c r="L9" s="12">
        <f t="shared" si="0"/>
        <v>10.831312339308182</v>
      </c>
      <c r="M9" s="12">
        <f t="shared" si="0"/>
        <v>10.700023704892324</v>
      </c>
      <c r="N9" s="12">
        <f t="shared" si="0"/>
        <v>10.864134497912145</v>
      </c>
      <c r="O9" s="12">
        <f t="shared" si="0"/>
        <v>10.700023704892324</v>
      </c>
      <c r="P9" s="12">
        <f t="shared" si="0"/>
        <v>10.798490180704217</v>
      </c>
      <c r="Q9" s="12">
        <f t="shared" si="0"/>
        <v>11.093889608139895</v>
      </c>
      <c r="R9" s="12">
        <f t="shared" si="0"/>
        <v>11.028245290931967</v>
      </c>
      <c r="S9" s="12">
        <f t="shared" si="0"/>
        <v>10.995423132328003</v>
      </c>
      <c r="T9" s="12">
        <f t="shared" si="0"/>
        <v>10.962600973724038</v>
      </c>
      <c r="U9" s="12">
        <f t="shared" si="0"/>
        <v>11.028245290931967</v>
      </c>
      <c r="V9" s="12">
        <f t="shared" si="0"/>
        <v>10.306157801644755</v>
      </c>
      <c r="W9" s="12">
        <f t="shared" si="0"/>
        <v>10.142047008624933</v>
      </c>
      <c r="X9" s="12">
        <f t="shared" si="0"/>
        <v>10.404624277456648</v>
      </c>
      <c r="Y9" s="12">
        <f t="shared" si="0"/>
        <v>10.404624277456648</v>
      </c>
      <c r="Z9" s="12">
        <f t="shared" si="0"/>
        <v>10.404624277456648</v>
      </c>
      <c r="AA9" s="12">
        <f t="shared" si="0"/>
        <v>10.437446436060613</v>
      </c>
      <c r="AB9" s="15"/>
    </row>
    <row r="10" ht="12.75" customHeight="1">
      <c r="A10" s="5"/>
      <c r="B10" s="35"/>
      <c r="C10" s="11" t="s">
        <v>29</v>
      </c>
      <c r="D10" s="12">
        <v>132.84</v>
      </c>
      <c r="E10" s="12">
        <v>132.84</v>
      </c>
      <c r="F10" s="12">
        <v>133.91999999999999</v>
      </c>
      <c r="G10" s="12">
        <v>138.23999999999998</v>
      </c>
      <c r="H10" s="12">
        <v>140.40000000000001</v>
      </c>
      <c r="I10" s="12">
        <v>140.40000000000001</v>
      </c>
      <c r="J10" s="12">
        <v>142.56</v>
      </c>
      <c r="K10" s="12">
        <v>120.95999999999999</v>
      </c>
      <c r="L10" s="12">
        <v>118.80000000000001</v>
      </c>
      <c r="M10" s="12">
        <v>117.35999999999999</v>
      </c>
      <c r="N10" s="12">
        <v>119.16</v>
      </c>
      <c r="O10" s="12">
        <v>117.35999999999999</v>
      </c>
      <c r="P10" s="12">
        <v>118.44</v>
      </c>
      <c r="Q10" s="12">
        <v>121.67999999999999</v>
      </c>
      <c r="R10" s="12">
        <v>120.95999999999999</v>
      </c>
      <c r="S10" s="12">
        <v>120.60000000000001</v>
      </c>
      <c r="T10" s="12">
        <v>120.23999999999999</v>
      </c>
      <c r="U10" s="12">
        <v>120.95999999999999</v>
      </c>
      <c r="V10" s="12">
        <v>113.03999999999999</v>
      </c>
      <c r="W10" s="12">
        <v>111.23999999999999</v>
      </c>
      <c r="X10" s="12">
        <v>114.11999999999999</v>
      </c>
      <c r="Y10" s="12">
        <v>114.11999999999999</v>
      </c>
      <c r="Z10" s="12">
        <v>114.11999999999999</v>
      </c>
      <c r="AA10" s="12">
        <v>114.48</v>
      </c>
      <c r="AB10" s="15">
        <f>AA10+Z10+Y10+X10+W10+V10+U10+T10+S10+R10+Q10+P10+O10+N10+M10+L10+K10+J10+I10+H10+G10+F10+E10+D10</f>
        <v>2958.8400000000001</v>
      </c>
    </row>
    <row r="11" s="8" customFormat="1" ht="14.1" customHeight="1">
      <c r="A11" s="11">
        <v>44184</v>
      </c>
      <c r="B11" s="33" t="s">
        <v>47</v>
      </c>
      <c r="C11" s="11" t="s">
        <v>28</v>
      </c>
      <c r="D11" s="12">
        <v>6.3399999999999999</v>
      </c>
      <c r="E11" s="12">
        <v>6.3399999999999999</v>
      </c>
      <c r="F11" s="12">
        <v>6.3399999999999999</v>
      </c>
      <c r="G11" s="12">
        <v>6.3399999999999999</v>
      </c>
      <c r="H11" s="12">
        <v>6.3399999999999999</v>
      </c>
      <c r="I11" s="12">
        <v>6.3399999999999999</v>
      </c>
      <c r="J11" s="12">
        <v>6.3399999999999999</v>
      </c>
      <c r="K11" s="12">
        <v>6.3399999999999999</v>
      </c>
      <c r="L11" s="12">
        <v>6.3399999999999999</v>
      </c>
      <c r="M11" s="12">
        <v>6.3399999999999999</v>
      </c>
      <c r="N11" s="12">
        <v>6.3399999999999999</v>
      </c>
      <c r="O11" s="12">
        <v>6.3399999999999999</v>
      </c>
      <c r="P11" s="12">
        <v>6.3399999999999999</v>
      </c>
      <c r="Q11" s="12">
        <v>6.3399999999999999</v>
      </c>
      <c r="R11" s="12">
        <v>6.3399999999999999</v>
      </c>
      <c r="S11" s="12">
        <v>6.3399999999999999</v>
      </c>
      <c r="T11" s="12">
        <v>6.3399999999999999</v>
      </c>
      <c r="U11" s="12">
        <v>6.3399999999999999</v>
      </c>
      <c r="V11" s="12">
        <v>6.3399999999999999</v>
      </c>
      <c r="W11" s="12">
        <v>6.3399999999999999</v>
      </c>
      <c r="X11" s="12">
        <v>6.3399999999999999</v>
      </c>
      <c r="Y11" s="12">
        <v>6.3399999999999999</v>
      </c>
      <c r="Z11" s="12">
        <v>6.3399999999999999</v>
      </c>
      <c r="AA11" s="12">
        <v>6.3399999999999999</v>
      </c>
      <c r="AB11" s="15"/>
    </row>
    <row r="12" s="8" customFormat="1" ht="14.1" customHeight="1">
      <c r="A12" s="11"/>
      <c r="B12" s="34"/>
      <c r="C12" s="11" t="s">
        <v>35</v>
      </c>
      <c r="D12" s="27">
        <f>(D13/D11)/1.73</f>
        <v>5.2187232180303065</v>
      </c>
      <c r="E12" s="27">
        <f t="shared" ref="E12:Z12" si="1">(E13/E11)/1.73</f>
        <v>5.2187232180303065</v>
      </c>
      <c r="F12" s="27">
        <f t="shared" si="1"/>
        <v>5.1530789008223774</v>
      </c>
      <c r="G12" s="27">
        <f t="shared" si="1"/>
        <v>5.6125891212778765</v>
      </c>
      <c r="H12" s="27">
        <f t="shared" si="1"/>
        <v>5.9408107073175191</v>
      </c>
      <c r="I12" s="27">
        <f t="shared" si="1"/>
        <v>6.4003209277730164</v>
      </c>
      <c r="J12" s="27">
        <f t="shared" si="1"/>
        <v>6.5644317207928378</v>
      </c>
      <c r="K12" s="27">
        <f t="shared" si="1"/>
        <v>6.66289819660473</v>
      </c>
      <c r="L12" s="27">
        <f t="shared" si="1"/>
        <v>6.9254754654364445</v>
      </c>
      <c r="M12" s="27">
        <f t="shared" si="1"/>
        <v>7.12240841706023</v>
      </c>
      <c r="N12" s="27">
        <f t="shared" si="1"/>
        <v>6.6300760380007659</v>
      </c>
      <c r="O12" s="27">
        <f t="shared" si="1"/>
        <v>6.4331430863769805</v>
      </c>
      <c r="P12" s="27">
        <f t="shared" si="1"/>
        <v>6.66289819660473</v>
      </c>
      <c r="Q12" s="27">
        <f t="shared" si="1"/>
        <v>6.8270089896245505</v>
      </c>
      <c r="R12" s="27">
        <f t="shared" si="1"/>
        <v>6.8598311482285146</v>
      </c>
      <c r="S12" s="27">
        <f t="shared" si="1"/>
        <v>6.7613646724166223</v>
      </c>
      <c r="T12" s="27">
        <f t="shared" si="1"/>
        <v>6.6957203552086959</v>
      </c>
      <c r="U12" s="27">
        <f t="shared" si="1"/>
        <v>6.8598311482285146</v>
      </c>
      <c r="V12" s="27">
        <f t="shared" si="1"/>
        <v>6.66289819660473</v>
      </c>
      <c r="W12" s="27">
        <f t="shared" si="1"/>
        <v>6.2690322933571592</v>
      </c>
      <c r="X12" s="27">
        <f t="shared" si="1"/>
        <v>5.4813004868620192</v>
      </c>
      <c r="Y12" s="27">
        <f t="shared" si="1"/>
        <v>5.3828340110501269</v>
      </c>
      <c r="Z12" s="27">
        <f t="shared" si="1"/>
        <v>5.3171896938421979</v>
      </c>
      <c r="AA12" s="27">
        <f>(AA13/AA11)/1.73</f>
        <v>4.956145949198592</v>
      </c>
      <c r="AB12" s="15"/>
    </row>
    <row r="13" ht="14.1" customHeight="1">
      <c r="A13" s="5"/>
      <c r="B13" s="35"/>
      <c r="C13" s="11" t="s">
        <v>29</v>
      </c>
      <c r="D13" s="12">
        <v>57.240000000000002</v>
      </c>
      <c r="E13" s="12">
        <v>57.240000000000002</v>
      </c>
      <c r="F13" s="12">
        <v>56.519999999999996</v>
      </c>
      <c r="G13" s="12">
        <v>61.560000000000002</v>
      </c>
      <c r="H13" s="12">
        <v>65.160000000000011</v>
      </c>
      <c r="I13" s="12">
        <v>70.200000000000003</v>
      </c>
      <c r="J13" s="12">
        <v>72</v>
      </c>
      <c r="K13" s="12">
        <v>73.079999999999998</v>
      </c>
      <c r="L13" s="12">
        <v>75.960000000000008</v>
      </c>
      <c r="M13" s="12">
        <v>78.120000000000005</v>
      </c>
      <c r="N13" s="12">
        <v>72.719999999999999</v>
      </c>
      <c r="O13" s="12">
        <v>70.560000000000002</v>
      </c>
      <c r="P13" s="12">
        <v>73.079999999999998</v>
      </c>
      <c r="Q13" s="12">
        <v>74.879999999999995</v>
      </c>
      <c r="R13" s="12">
        <v>75.239999999999995</v>
      </c>
      <c r="S13" s="12">
        <v>74.159999999999997</v>
      </c>
      <c r="T13" s="12">
        <v>73.440000000000012</v>
      </c>
      <c r="U13" s="12">
        <v>75.239999999999995</v>
      </c>
      <c r="V13" s="12">
        <v>73.079999999999998</v>
      </c>
      <c r="W13" s="12">
        <v>68.759999999999991</v>
      </c>
      <c r="X13" s="12">
        <v>60.119999999999997</v>
      </c>
      <c r="Y13" s="12">
        <v>59.040000000000006</v>
      </c>
      <c r="Z13" s="12">
        <v>58.32</v>
      </c>
      <c r="AA13" s="12">
        <v>54.359999999999999</v>
      </c>
      <c r="AB13" s="15">
        <f>AA13+Z13+Y13+X13+W13+V13+U13+T13+S13+R13+Q13+P13+O13+N13+M13+L13+K13+J13+I13+H13+G13+F13+E13+D13</f>
        <v>1630.0799999999999</v>
      </c>
    </row>
    <row r="14" s="8" customFormat="1" ht="14.1" customHeight="1">
      <c r="A14" s="11">
        <v>44184</v>
      </c>
      <c r="B14" s="33" t="s">
        <v>48</v>
      </c>
      <c r="C14" s="11" t="s">
        <v>28</v>
      </c>
      <c r="D14" s="12">
        <v>6.3399999999999999</v>
      </c>
      <c r="E14" s="12">
        <v>6.3399999999999999</v>
      </c>
      <c r="F14" s="12">
        <v>6.3399999999999999</v>
      </c>
      <c r="G14" s="12">
        <v>6.3399999999999999</v>
      </c>
      <c r="H14" s="12">
        <v>6.3399999999999999</v>
      </c>
      <c r="I14" s="12">
        <v>6.3399999999999999</v>
      </c>
      <c r="J14" s="12">
        <v>6.3399999999999999</v>
      </c>
      <c r="K14" s="12">
        <v>6.3399999999999999</v>
      </c>
      <c r="L14" s="12">
        <v>6.3399999999999999</v>
      </c>
      <c r="M14" s="12">
        <v>6.3399999999999999</v>
      </c>
      <c r="N14" s="12">
        <v>6.3399999999999999</v>
      </c>
      <c r="O14" s="12">
        <v>6.3399999999999999</v>
      </c>
      <c r="P14" s="12">
        <v>6.3399999999999999</v>
      </c>
      <c r="Q14" s="12">
        <v>6.3399999999999999</v>
      </c>
      <c r="R14" s="12">
        <v>6.3399999999999999</v>
      </c>
      <c r="S14" s="12">
        <v>6.3399999999999999</v>
      </c>
      <c r="T14" s="12">
        <v>6.3399999999999999</v>
      </c>
      <c r="U14" s="12">
        <v>6.3399999999999999</v>
      </c>
      <c r="V14" s="12">
        <v>6.3399999999999999</v>
      </c>
      <c r="W14" s="12">
        <v>6.3399999999999999</v>
      </c>
      <c r="X14" s="12">
        <v>6.3399999999999999</v>
      </c>
      <c r="Y14" s="12">
        <v>6.3399999999999999</v>
      </c>
      <c r="Z14" s="12">
        <v>6.3399999999999999</v>
      </c>
      <c r="AA14" s="12">
        <v>6.3399999999999999</v>
      </c>
      <c r="AB14" s="15"/>
    </row>
    <row r="15" s="8" customFormat="1" ht="14.1" customHeight="1">
      <c r="A15" s="11"/>
      <c r="B15" s="34"/>
      <c r="C15" s="11" t="s">
        <v>35</v>
      </c>
      <c r="D15" s="27">
        <f t="shared" ref="D15:AA15" si="2">(D16/D14)/1.73</f>
        <v>13.654017979249101</v>
      </c>
      <c r="E15" s="27">
        <f t="shared" si="2"/>
        <v>13.457085027625318</v>
      </c>
      <c r="F15" s="27">
        <f t="shared" si="2"/>
        <v>13.818128772268924</v>
      </c>
      <c r="G15" s="27">
        <f t="shared" si="2"/>
        <v>15.721813971298845</v>
      </c>
      <c r="H15" s="27">
        <f t="shared" si="2"/>
        <v>19.233784941923016</v>
      </c>
      <c r="I15" s="27">
        <f t="shared" si="2"/>
        <v>21.465691726992578</v>
      </c>
      <c r="J15" s="27">
        <f t="shared" si="2"/>
        <v>26.487481993399101</v>
      </c>
      <c r="K15" s="27">
        <f t="shared" si="2"/>
        <v>27.767546178953705</v>
      </c>
      <c r="L15" s="27">
        <f t="shared" si="2"/>
        <v>26.421837676191174</v>
      </c>
      <c r="M15" s="27">
        <f t="shared" si="2"/>
        <v>26.126438248755495</v>
      </c>
      <c r="N15" s="27">
        <f t="shared" si="2"/>
        <v>25.404350759468283</v>
      </c>
      <c r="O15" s="27">
        <f t="shared" si="2"/>
        <v>26.027971772943598</v>
      </c>
      <c r="P15" s="27">
        <f t="shared" si="2"/>
        <v>26.389015517587207</v>
      </c>
      <c r="Q15" s="27">
        <f t="shared" si="2"/>
        <v>28.358345033825064</v>
      </c>
      <c r="R15" s="27">
        <f t="shared" si="2"/>
        <v>29.605587060775701</v>
      </c>
      <c r="S15" s="27">
        <f t="shared" si="2"/>
        <v>28.423989351032983</v>
      </c>
      <c r="T15" s="27">
        <f t="shared" si="2"/>
        <v>27.078280848270452</v>
      </c>
      <c r="U15" s="27">
        <f t="shared" si="2"/>
        <v>25.929505297131705</v>
      </c>
      <c r="V15" s="27">
        <f t="shared" si="2"/>
        <v>21.958024106052044</v>
      </c>
      <c r="W15" s="27">
        <f t="shared" si="2"/>
        <v>19.332251417734906</v>
      </c>
      <c r="X15" s="27">
        <f t="shared" si="2"/>
        <v>16.804945205229668</v>
      </c>
      <c r="Y15" s="27">
        <f t="shared" si="2"/>
        <v>15.229481592239383</v>
      </c>
      <c r="Z15" s="27">
        <f t="shared" si="2"/>
        <v>14.376105468536315</v>
      </c>
      <c r="AA15" s="27">
        <f t="shared" si="2"/>
        <v>13.55555150343721</v>
      </c>
      <c r="AB15" s="15"/>
    </row>
    <row r="16" ht="14.1" customHeight="1">
      <c r="A16" s="5"/>
      <c r="B16" s="35"/>
      <c r="C16" s="11" t="s">
        <v>29</v>
      </c>
      <c r="D16" s="28">
        <v>149.75999999999999</v>
      </c>
      <c r="E16" s="28">
        <v>147.59999999999999</v>
      </c>
      <c r="F16" s="28">
        <v>151.56</v>
      </c>
      <c r="G16" s="28">
        <v>172.44</v>
      </c>
      <c r="H16" s="28">
        <v>210.96000000000001</v>
      </c>
      <c r="I16" s="28">
        <v>235.44</v>
      </c>
      <c r="J16" s="28">
        <v>290.51999999999998</v>
      </c>
      <c r="K16" s="28">
        <v>304.56</v>
      </c>
      <c r="L16" s="28">
        <v>289.80000000000001</v>
      </c>
      <c r="M16" s="28">
        <v>286.56</v>
      </c>
      <c r="N16" s="28">
        <v>278.63999999999999</v>
      </c>
      <c r="O16" s="28">
        <v>285.47999999999996</v>
      </c>
      <c r="P16" s="28">
        <v>289.44</v>
      </c>
      <c r="Q16" s="28">
        <v>311.04000000000002</v>
      </c>
      <c r="R16" s="28">
        <v>324.72000000000003</v>
      </c>
      <c r="S16" s="28">
        <v>311.75999999999999</v>
      </c>
      <c r="T16" s="28">
        <v>297</v>
      </c>
      <c r="U16" s="28">
        <v>284.39999999999998</v>
      </c>
      <c r="V16" s="28">
        <v>240.84</v>
      </c>
      <c r="W16" s="28">
        <v>212.03999999999999</v>
      </c>
      <c r="X16" s="28">
        <v>184.32000000000002</v>
      </c>
      <c r="Y16" s="28">
        <v>167.03999999999999</v>
      </c>
      <c r="Z16" s="28">
        <v>157.68000000000001</v>
      </c>
      <c r="AA16" s="28">
        <v>148.68000000000001</v>
      </c>
      <c r="AB16" s="15">
        <f>AA16+Z16+Y16+X16+W16+V16+U16+T16+S16+R16+Q16+P16+O16+N16+M16+L16+K16+J16+I16+H16+G16+F16+E16+D16</f>
        <v>5732.2800000000007</v>
      </c>
    </row>
    <row r="17" s="8" customFormat="1" ht="14.1" customHeight="1">
      <c r="A17" s="11">
        <v>44184</v>
      </c>
      <c r="B17" s="33" t="s">
        <v>37</v>
      </c>
      <c r="C17" s="11" t="s">
        <v>28</v>
      </c>
      <c r="D17" s="12">
        <v>6.3399999999999999</v>
      </c>
      <c r="E17" s="12">
        <v>6.3399999999999999</v>
      </c>
      <c r="F17" s="12">
        <v>6.3399999999999999</v>
      </c>
      <c r="G17" s="12">
        <v>6.3399999999999999</v>
      </c>
      <c r="H17" s="12">
        <v>6.3399999999999999</v>
      </c>
      <c r="I17" s="12">
        <v>6.3399999999999999</v>
      </c>
      <c r="J17" s="12">
        <v>6.3399999999999999</v>
      </c>
      <c r="K17" s="12">
        <v>6.3399999999999999</v>
      </c>
      <c r="L17" s="12">
        <v>6.3399999999999999</v>
      </c>
      <c r="M17" s="12">
        <v>6.3399999999999999</v>
      </c>
      <c r="N17" s="12">
        <v>6.3399999999999999</v>
      </c>
      <c r="O17" s="12">
        <v>6.3399999999999999</v>
      </c>
      <c r="P17" s="12">
        <v>6.3399999999999999</v>
      </c>
      <c r="Q17" s="12">
        <v>6.3399999999999999</v>
      </c>
      <c r="R17" s="12">
        <v>6.3399999999999999</v>
      </c>
      <c r="S17" s="12">
        <v>6.3399999999999999</v>
      </c>
      <c r="T17" s="12">
        <v>6.3399999999999999</v>
      </c>
      <c r="U17" s="12">
        <v>6.3399999999999999</v>
      </c>
      <c r="V17" s="12">
        <v>6.3399999999999999</v>
      </c>
      <c r="W17" s="12">
        <v>6.3399999999999999</v>
      </c>
      <c r="X17" s="12">
        <v>6.3399999999999999</v>
      </c>
      <c r="Y17" s="12">
        <v>6.3399999999999999</v>
      </c>
      <c r="Z17" s="12">
        <v>6.3399999999999999</v>
      </c>
      <c r="AA17" s="12">
        <v>6.3399999999999999</v>
      </c>
      <c r="AB17" s="15"/>
    </row>
    <row r="18" s="8" customFormat="1" ht="14.1" customHeight="1">
      <c r="A18" s="11"/>
      <c r="B18" s="34"/>
      <c r="C18" s="11" t="s">
        <v>35</v>
      </c>
      <c r="D18" s="27">
        <f t="shared" ref="D18:AA18" si="3">(D19/D17)/1.73</f>
        <v>25.273062125052427</v>
      </c>
      <c r="E18" s="27">
        <f t="shared" si="3"/>
        <v>23.533487719042324</v>
      </c>
      <c r="F18" s="27">
        <f t="shared" si="3"/>
        <v>22.516000802319429</v>
      </c>
      <c r="G18" s="27">
        <f t="shared" si="3"/>
        <v>22.384712167903576</v>
      </c>
      <c r="H18" s="27">
        <f t="shared" si="3"/>
        <v>23.828887146478003</v>
      </c>
      <c r="I18" s="27">
        <f t="shared" si="3"/>
        <v>22.877044546963038</v>
      </c>
      <c r="J18" s="27">
        <f t="shared" si="3"/>
        <v>24.189930891121605</v>
      </c>
      <c r="K18" s="27">
        <f t="shared" si="3"/>
        <v>23.402199084626467</v>
      </c>
      <c r="L18" s="27">
        <f t="shared" si="3"/>
        <v>21.695446837220327</v>
      </c>
      <c r="M18" s="27">
        <f t="shared" si="3"/>
        <v>20.44820481026969</v>
      </c>
      <c r="N18" s="27">
        <f t="shared" si="3"/>
        <v>21.89237978884411</v>
      </c>
      <c r="O18" s="27">
        <f t="shared" si="3"/>
        <v>20.185627541437977</v>
      </c>
      <c r="P18" s="27">
        <f t="shared" si="3"/>
        <v>23.336554767418537</v>
      </c>
      <c r="Q18" s="27">
        <f t="shared" si="3"/>
        <v>23.30373260881457</v>
      </c>
      <c r="R18" s="27">
        <f t="shared" si="3"/>
        <v>21.039003665141049</v>
      </c>
      <c r="S18" s="27">
        <f t="shared" si="3"/>
        <v>19.627650845170585</v>
      </c>
      <c r="T18" s="27">
        <f t="shared" si="3"/>
        <v>19.660473003774552</v>
      </c>
      <c r="U18" s="27">
        <f t="shared" si="3"/>
        <v>19.496362210754729</v>
      </c>
      <c r="V18" s="27">
        <f t="shared" si="3"/>
        <v>20.809248554913296</v>
      </c>
      <c r="W18" s="27">
        <f t="shared" si="3"/>
        <v>19.562006527962659</v>
      </c>
      <c r="X18" s="27">
        <f t="shared" si="3"/>
        <v>19.03685199029923</v>
      </c>
      <c r="Y18" s="27">
        <f t="shared" si="3"/>
        <v>19.758939479586438</v>
      </c>
      <c r="Z18" s="27">
        <f t="shared" si="3"/>
        <v>20.218449700041941</v>
      </c>
      <c r="AA18" s="27">
        <f t="shared" si="3"/>
        <v>18.511697452635801</v>
      </c>
      <c r="AB18" s="15"/>
    </row>
    <row r="19" ht="14.1" customHeight="1">
      <c r="A19" s="5"/>
      <c r="B19" s="35"/>
      <c r="C19" s="11" t="s">
        <v>29</v>
      </c>
      <c r="D19" s="29">
        <v>277.19999999999999</v>
      </c>
      <c r="E19" s="29">
        <v>258.12</v>
      </c>
      <c r="F19" s="29">
        <v>246.95999999999998</v>
      </c>
      <c r="G19" s="29">
        <v>245.51999999999998</v>
      </c>
      <c r="H19" s="29">
        <v>261.36000000000001</v>
      </c>
      <c r="I19" s="29">
        <v>250.91999999999999</v>
      </c>
      <c r="J19" s="29">
        <v>265.31999999999999</v>
      </c>
      <c r="K19" s="29">
        <v>256.68000000000001</v>
      </c>
      <c r="L19" s="29">
        <v>237.96000000000001</v>
      </c>
      <c r="M19" s="29">
        <v>224.28</v>
      </c>
      <c r="N19" s="29">
        <v>240.11999999999998</v>
      </c>
      <c r="O19" s="29">
        <v>221.40000000000001</v>
      </c>
      <c r="P19" s="29">
        <v>255.95999999999998</v>
      </c>
      <c r="Q19" s="29">
        <v>255.59999999999997</v>
      </c>
      <c r="R19" s="29">
        <v>230.76000000000002</v>
      </c>
      <c r="S19" s="29">
        <v>215.28</v>
      </c>
      <c r="T19" s="29">
        <v>215.64000000000001</v>
      </c>
      <c r="U19" s="29">
        <v>213.84</v>
      </c>
      <c r="V19" s="29">
        <v>228.23999999999998</v>
      </c>
      <c r="W19" s="29">
        <v>214.56</v>
      </c>
      <c r="X19" s="29">
        <v>208.80000000000001</v>
      </c>
      <c r="Y19" s="29">
        <v>216.72</v>
      </c>
      <c r="Z19" s="29">
        <v>221.76000000000002</v>
      </c>
      <c r="AA19" s="29">
        <v>203.03999999999999</v>
      </c>
      <c r="AB19" s="15">
        <f>AA19+Z19+Y19+X19+W19+V19+U19+T19+S19+R19+Q19+P19+O19+N19+M19+L19+K19+J19+I19+H19+G19+F19+E19+D19</f>
        <v>5666.04</v>
      </c>
    </row>
    <row r="20" s="8" customFormat="1" ht="14.1" customHeight="1">
      <c r="A20" s="11">
        <v>44184</v>
      </c>
      <c r="B20" s="33" t="s">
        <v>38</v>
      </c>
      <c r="C20" s="11" t="s">
        <v>28</v>
      </c>
      <c r="D20" s="12">
        <v>6.3399999999999999</v>
      </c>
      <c r="E20" s="12">
        <v>6.3399999999999999</v>
      </c>
      <c r="F20" s="12">
        <v>6.3399999999999999</v>
      </c>
      <c r="G20" s="12">
        <v>6.3399999999999999</v>
      </c>
      <c r="H20" s="12">
        <v>6.3399999999999999</v>
      </c>
      <c r="I20" s="12">
        <v>6.3399999999999999</v>
      </c>
      <c r="J20" s="12">
        <v>6.3399999999999999</v>
      </c>
      <c r="K20" s="12">
        <v>6.3399999999999999</v>
      </c>
      <c r="L20" s="12">
        <v>6.3399999999999999</v>
      </c>
      <c r="M20" s="12">
        <v>6.3399999999999999</v>
      </c>
      <c r="N20" s="12">
        <v>6.3399999999999999</v>
      </c>
      <c r="O20" s="12">
        <v>6.3399999999999999</v>
      </c>
      <c r="P20" s="12">
        <v>6.3399999999999999</v>
      </c>
      <c r="Q20" s="12">
        <v>6.3399999999999999</v>
      </c>
      <c r="R20" s="12">
        <v>6.3399999999999999</v>
      </c>
      <c r="S20" s="12">
        <v>6.3399999999999999</v>
      </c>
      <c r="T20" s="12">
        <v>6.3399999999999999</v>
      </c>
      <c r="U20" s="12">
        <v>6.3399999999999999</v>
      </c>
      <c r="V20" s="12">
        <v>6.3399999999999999</v>
      </c>
      <c r="W20" s="12">
        <v>6.3399999999999999</v>
      </c>
      <c r="X20" s="12">
        <v>6.3399999999999999</v>
      </c>
      <c r="Y20" s="12">
        <v>6.3399999999999999</v>
      </c>
      <c r="Z20" s="12">
        <v>6.3399999999999999</v>
      </c>
      <c r="AA20" s="12">
        <v>6.3399999999999999</v>
      </c>
      <c r="AB20" s="15"/>
    </row>
    <row r="21" s="8" customFormat="1" ht="14.1" customHeight="1">
      <c r="A21" s="11"/>
      <c r="B21" s="34"/>
      <c r="C21" s="11" t="s">
        <v>35</v>
      </c>
      <c r="D21" s="27">
        <f t="shared" ref="D21:AA21" si="4">(D22/D20)/1.73</f>
        <v>1.4441749785744245</v>
      </c>
      <c r="E21" s="27">
        <f t="shared" si="4"/>
        <v>1.4113528199704599</v>
      </c>
      <c r="F21" s="27">
        <f t="shared" si="4"/>
        <v>1.3785306613664958</v>
      </c>
      <c r="G21" s="27">
        <f t="shared" si="4"/>
        <v>1.4769971371783888</v>
      </c>
      <c r="H21" s="27">
        <f t="shared" si="4"/>
        <v>2.2319067850695644</v>
      </c>
      <c r="I21" s="27">
        <f t="shared" si="4"/>
        <v>3.0196385915647048</v>
      </c>
      <c r="J21" s="27">
        <f t="shared" si="4"/>
        <v>3.0196385915647048</v>
      </c>
      <c r="K21" s="27">
        <f t="shared" si="4"/>
        <v>2.5601283711092067</v>
      </c>
      <c r="L21" s="27">
        <f t="shared" si="4"/>
        <v>1.7395744060101022</v>
      </c>
      <c r="M21" s="27">
        <f t="shared" si="4"/>
        <v>2.5601283711092067</v>
      </c>
      <c r="N21" s="27">
        <f t="shared" si="4"/>
        <v>2.2647289436735289</v>
      </c>
      <c r="O21" s="27">
        <f t="shared" si="4"/>
        <v>2.1990846264656003</v>
      </c>
      <c r="P21" s="27">
        <f t="shared" si="4"/>
        <v>1.9036851990299228</v>
      </c>
      <c r="Q21" s="27">
        <f t="shared" si="4"/>
        <v>1.5098192957823524</v>
      </c>
      <c r="R21" s="27">
        <f t="shared" si="4"/>
        <v>1.4769971371783888</v>
      </c>
      <c r="S21" s="27">
        <f t="shared" si="4"/>
        <v>1.4769971371783888</v>
      </c>
      <c r="T21" s="27">
        <f t="shared" si="4"/>
        <v>1.4441749785744245</v>
      </c>
      <c r="U21" s="27">
        <f t="shared" si="4"/>
        <v>1.4769971371783888</v>
      </c>
      <c r="V21" s="27">
        <f t="shared" si="4"/>
        <v>1.4441749785744245</v>
      </c>
      <c r="W21" s="27">
        <f t="shared" si="4"/>
        <v>1.5098192957823524</v>
      </c>
      <c r="X21" s="27">
        <f t="shared" si="4"/>
        <v>1.4441749785744245</v>
      </c>
      <c r="Y21" s="27">
        <f t="shared" si="4"/>
        <v>1.4769971371783888</v>
      </c>
      <c r="Z21" s="27">
        <f t="shared" si="4"/>
        <v>1.4769971371783888</v>
      </c>
      <c r="AA21" s="27">
        <f t="shared" si="4"/>
        <v>1.4441749785744245</v>
      </c>
      <c r="AB21" s="15"/>
    </row>
    <row r="22" ht="14.1" customHeight="1">
      <c r="A22" s="5"/>
      <c r="B22" s="35"/>
      <c r="C22" s="11" t="s">
        <v>29</v>
      </c>
      <c r="D22" s="29">
        <v>15.840000000000002</v>
      </c>
      <c r="E22" s="29">
        <v>15.48</v>
      </c>
      <c r="F22" s="29">
        <v>15.119999999999999</v>
      </c>
      <c r="G22" s="29">
        <v>16.200000000000003</v>
      </c>
      <c r="H22" s="29">
        <v>24.479999999999997</v>
      </c>
      <c r="I22" s="29">
        <v>33.119999999999997</v>
      </c>
      <c r="J22" s="29">
        <v>33.119999999999997</v>
      </c>
      <c r="K22" s="29">
        <v>28.080000000000002</v>
      </c>
      <c r="L22" s="29">
        <v>19.080000000000002</v>
      </c>
      <c r="M22" s="29">
        <v>28.079999999999998</v>
      </c>
      <c r="N22" s="29">
        <v>24.84</v>
      </c>
      <c r="O22" s="29">
        <v>24.119999999999997</v>
      </c>
      <c r="P22" s="29">
        <v>20.879999999999999</v>
      </c>
      <c r="Q22" s="29">
        <v>16.559999999999999</v>
      </c>
      <c r="R22" s="29">
        <v>16.200000000000003</v>
      </c>
      <c r="S22" s="29">
        <v>16.200000000000003</v>
      </c>
      <c r="T22" s="29">
        <v>15.840000000000002</v>
      </c>
      <c r="U22" s="29">
        <v>16.200000000000003</v>
      </c>
      <c r="V22" s="29">
        <v>15.840000000000002</v>
      </c>
      <c r="W22" s="29">
        <v>16.559999999999999</v>
      </c>
      <c r="X22" s="29">
        <v>15.840000000000002</v>
      </c>
      <c r="Y22" s="29">
        <v>16.200000000000003</v>
      </c>
      <c r="Z22" s="29">
        <v>16.200000000000003</v>
      </c>
      <c r="AA22" s="29">
        <v>15.840000000000002</v>
      </c>
      <c r="AB22" s="15">
        <f>AA22+Z22+Y22+X22+W22+V22+U22+T22+S22+R22+Q22+P22+O22+N22+M22+L22+K22+J22+I22+H22+G22+F22+E22+D22</f>
        <v>475.92000000000002</v>
      </c>
    </row>
    <row r="23" s="8" customFormat="1" ht="14.1" customHeight="1">
      <c r="A23" s="11">
        <v>44184</v>
      </c>
      <c r="B23" s="33" t="s">
        <v>39</v>
      </c>
      <c r="C23" s="11" t="s">
        <v>28</v>
      </c>
      <c r="D23" s="12">
        <v>6.3399999999999999</v>
      </c>
      <c r="E23" s="12">
        <v>6.3399999999999999</v>
      </c>
      <c r="F23" s="12">
        <v>6.3399999999999999</v>
      </c>
      <c r="G23" s="12">
        <v>6.3399999999999999</v>
      </c>
      <c r="H23" s="12">
        <v>6.3399999999999999</v>
      </c>
      <c r="I23" s="12">
        <v>6.3399999999999999</v>
      </c>
      <c r="J23" s="12">
        <v>6.3399999999999999</v>
      </c>
      <c r="K23" s="12">
        <v>6.3399999999999999</v>
      </c>
      <c r="L23" s="12">
        <v>6.3399999999999999</v>
      </c>
      <c r="M23" s="12">
        <v>6.3399999999999999</v>
      </c>
      <c r="N23" s="12">
        <v>6.3399999999999999</v>
      </c>
      <c r="O23" s="12">
        <v>6.3399999999999999</v>
      </c>
      <c r="P23" s="12">
        <v>6.3399999999999999</v>
      </c>
      <c r="Q23" s="12">
        <v>6.3399999999999999</v>
      </c>
      <c r="R23" s="12">
        <v>6.3399999999999999</v>
      </c>
      <c r="S23" s="12">
        <v>6.3399999999999999</v>
      </c>
      <c r="T23" s="12">
        <v>6.3399999999999999</v>
      </c>
      <c r="U23" s="12">
        <v>6.3399999999999999</v>
      </c>
      <c r="V23" s="12">
        <v>6.3399999999999999</v>
      </c>
      <c r="W23" s="12">
        <v>6.3399999999999999</v>
      </c>
      <c r="X23" s="12">
        <v>6.3399999999999999</v>
      </c>
      <c r="Y23" s="12">
        <v>6.3399999999999999</v>
      </c>
      <c r="Z23" s="12">
        <v>6.3399999999999999</v>
      </c>
      <c r="AA23" s="12">
        <v>6.3399999999999999</v>
      </c>
      <c r="AB23" s="15"/>
    </row>
    <row r="24" s="8" customFormat="1" ht="14.1" customHeight="1">
      <c r="A24" s="11"/>
      <c r="B24" s="34"/>
      <c r="C24" s="11" t="s">
        <v>35</v>
      </c>
      <c r="D24" s="27">
        <f t="shared" ref="D24:AA24" si="5">(D25/D23)/1.73</f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  <c r="K24" s="27">
        <f t="shared" si="5"/>
        <v>0</v>
      </c>
      <c r="L24" s="27">
        <f t="shared" si="5"/>
        <v>0</v>
      </c>
      <c r="M24" s="27">
        <f t="shared" si="5"/>
        <v>0</v>
      </c>
      <c r="N24" s="27">
        <f t="shared" si="5"/>
        <v>0</v>
      </c>
      <c r="O24" s="27">
        <f t="shared" si="5"/>
        <v>0</v>
      </c>
      <c r="P24" s="27">
        <f t="shared" si="5"/>
        <v>0</v>
      </c>
      <c r="Q24" s="27">
        <f t="shared" si="5"/>
        <v>0</v>
      </c>
      <c r="R24" s="27">
        <f t="shared" si="5"/>
        <v>0</v>
      </c>
      <c r="S24" s="27">
        <f t="shared" si="5"/>
        <v>0</v>
      </c>
      <c r="T24" s="27">
        <f t="shared" si="5"/>
        <v>0</v>
      </c>
      <c r="U24" s="27">
        <f t="shared" si="5"/>
        <v>0</v>
      </c>
      <c r="V24" s="27">
        <f t="shared" si="5"/>
        <v>0</v>
      </c>
      <c r="W24" s="27">
        <f t="shared" si="5"/>
        <v>0</v>
      </c>
      <c r="X24" s="27">
        <f t="shared" si="5"/>
        <v>0</v>
      </c>
      <c r="Y24" s="27">
        <f t="shared" si="5"/>
        <v>0</v>
      </c>
      <c r="Z24" s="27">
        <f t="shared" si="5"/>
        <v>0</v>
      </c>
      <c r="AA24" s="27">
        <f t="shared" si="5"/>
        <v>0</v>
      </c>
      <c r="AB24" s="15"/>
    </row>
    <row r="25" ht="14.1" customHeight="1">
      <c r="A25" s="5"/>
      <c r="B25" s="35"/>
      <c r="C25" s="11" t="s">
        <v>29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5">
        <f>AA25+Z25+Y25+X25+W25+V25+U25+T25+S25+R25+Q25+P25+O25+N25+M25+L25+K25+J25+I25+H25+G25+F25+E25+D25</f>
        <v>0</v>
      </c>
    </row>
    <row r="26" ht="14.1" customHeight="1">
      <c r="A26" s="11">
        <v>44184</v>
      </c>
      <c r="B26" s="33" t="s">
        <v>40</v>
      </c>
      <c r="C26" s="11" t="s">
        <v>28</v>
      </c>
      <c r="D26" s="12">
        <v>6.3399999999999999</v>
      </c>
      <c r="E26" s="12">
        <v>6.3399999999999999</v>
      </c>
      <c r="F26" s="12">
        <v>6.3399999999999999</v>
      </c>
      <c r="G26" s="12">
        <v>6.3399999999999999</v>
      </c>
      <c r="H26" s="12">
        <v>6.3399999999999999</v>
      </c>
      <c r="I26" s="12">
        <v>6.3399999999999999</v>
      </c>
      <c r="J26" s="12">
        <v>6.3399999999999999</v>
      </c>
      <c r="K26" s="12">
        <v>6.3399999999999999</v>
      </c>
      <c r="L26" s="12">
        <v>6.3399999999999999</v>
      </c>
      <c r="M26" s="12">
        <v>6.3399999999999999</v>
      </c>
      <c r="N26" s="12">
        <v>6.3399999999999999</v>
      </c>
      <c r="O26" s="12">
        <v>6.3399999999999999</v>
      </c>
      <c r="P26" s="12">
        <v>6.3399999999999999</v>
      </c>
      <c r="Q26" s="12">
        <v>6.3399999999999999</v>
      </c>
      <c r="R26" s="12">
        <v>6.3399999999999999</v>
      </c>
      <c r="S26" s="12">
        <v>6.3399999999999999</v>
      </c>
      <c r="T26" s="12">
        <v>6.3399999999999999</v>
      </c>
      <c r="U26" s="12">
        <v>6.3399999999999999</v>
      </c>
      <c r="V26" s="12">
        <v>6.3399999999999999</v>
      </c>
      <c r="W26" s="12">
        <v>6.3399999999999999</v>
      </c>
      <c r="X26" s="12">
        <v>6.3399999999999999</v>
      </c>
      <c r="Y26" s="12">
        <v>6.3399999999999999</v>
      </c>
      <c r="Z26" s="12">
        <v>6.3399999999999999</v>
      </c>
      <c r="AA26" s="12">
        <v>6.3399999999999999</v>
      </c>
      <c r="AB26" s="15"/>
    </row>
    <row r="27" ht="14.1" customHeight="1">
      <c r="A27" s="11"/>
      <c r="B27" s="34"/>
      <c r="C27" s="11" t="s">
        <v>35</v>
      </c>
      <c r="D27" s="27">
        <f t="shared" ref="D27:AA27" si="6">(D28/D26)/1.73</f>
        <v>1.9036851990299228</v>
      </c>
      <c r="E27" s="27">
        <f t="shared" si="6"/>
        <v>1.8052187232180301</v>
      </c>
      <c r="F27" s="27">
        <f t="shared" si="6"/>
        <v>1.7395744060101022</v>
      </c>
      <c r="G27" s="27">
        <f t="shared" si="6"/>
        <v>2.0021516748418158</v>
      </c>
      <c r="H27" s="27">
        <f t="shared" si="6"/>
        <v>2.494484053901278</v>
      </c>
      <c r="I27" s="27">
        <f t="shared" si="6"/>
        <v>3.315038019000383</v>
      </c>
      <c r="J27" s="27">
        <f t="shared" si="6"/>
        <v>3.8730147152677743</v>
      </c>
      <c r="K27" s="27">
        <f t="shared" si="6"/>
        <v>4.168414142703452</v>
      </c>
      <c r="L27" s="27">
        <f t="shared" si="6"/>
        <v>4.4309914115351656</v>
      </c>
      <c r="M27" s="27">
        <f t="shared" si="6"/>
        <v>4.2997027771193093</v>
      </c>
      <c r="N27" s="27">
        <f t="shared" si="6"/>
        <v>4.4638135701391288</v>
      </c>
      <c r="O27" s="27">
        <f t="shared" si="6"/>
        <v>4.3325249357232734</v>
      </c>
      <c r="P27" s="27">
        <f t="shared" si="6"/>
        <v>4.1355919840994879</v>
      </c>
      <c r="Q27" s="27">
        <f t="shared" si="6"/>
        <v>4.3981692529312015</v>
      </c>
      <c r="R27" s="27">
        <f t="shared" si="6"/>
        <v>3.0852829087726339</v>
      </c>
      <c r="S27" s="27">
        <f t="shared" si="6"/>
        <v>3.2493937017924548</v>
      </c>
      <c r="T27" s="27">
        <f t="shared" si="6"/>
        <v>3.0852829087726339</v>
      </c>
      <c r="U27" s="27">
        <f t="shared" si="6"/>
        <v>2.3631954194854212</v>
      </c>
      <c r="V27" s="27">
        <f t="shared" si="6"/>
        <v>1.8052187232180301</v>
      </c>
      <c r="W27" s="27">
        <f t="shared" si="6"/>
        <v>1.8380408818219947</v>
      </c>
      <c r="X27" s="27">
        <f t="shared" si="6"/>
        <v>1.7067522474061376</v>
      </c>
      <c r="Y27" s="27">
        <f t="shared" si="6"/>
        <v>1.7067522474061376</v>
      </c>
      <c r="Z27" s="27">
        <f t="shared" si="6"/>
        <v>1.673930088802174</v>
      </c>
      <c r="AA27" s="27">
        <f t="shared" si="6"/>
        <v>1.7067522474061376</v>
      </c>
      <c r="AB27" s="15"/>
    </row>
    <row r="28" ht="14.1" customHeight="1">
      <c r="A28" s="5"/>
      <c r="B28" s="35"/>
      <c r="C28" s="11" t="s">
        <v>29</v>
      </c>
      <c r="D28" s="28">
        <v>20.879999999999999</v>
      </c>
      <c r="E28" s="28">
        <v>19.799999999999997</v>
      </c>
      <c r="F28" s="28">
        <v>19.080000000000002</v>
      </c>
      <c r="G28" s="28">
        <v>21.960000000000001</v>
      </c>
      <c r="H28" s="28">
        <v>27.359999999999999</v>
      </c>
      <c r="I28" s="28">
        <v>36.359999999999999</v>
      </c>
      <c r="J28" s="28">
        <v>42.479999999999997</v>
      </c>
      <c r="K28" s="28">
        <v>45.719999999999999</v>
      </c>
      <c r="L28" s="28">
        <v>48.600000000000001</v>
      </c>
      <c r="M28" s="28">
        <v>47.160000000000004</v>
      </c>
      <c r="N28" s="28">
        <v>48.959999999999994</v>
      </c>
      <c r="O28" s="28">
        <v>47.520000000000003</v>
      </c>
      <c r="P28" s="28">
        <v>45.359999999999999</v>
      </c>
      <c r="Q28" s="28">
        <v>48.240000000000002</v>
      </c>
      <c r="R28" s="28">
        <v>33.840000000000003</v>
      </c>
      <c r="S28" s="28">
        <v>35.640000000000001</v>
      </c>
      <c r="T28" s="28">
        <v>33.840000000000003</v>
      </c>
      <c r="U28" s="28">
        <v>25.919999999999998</v>
      </c>
      <c r="V28" s="28">
        <v>19.799999999999997</v>
      </c>
      <c r="W28" s="28">
        <v>20.16</v>
      </c>
      <c r="X28" s="28">
        <v>18.719999999999999</v>
      </c>
      <c r="Y28" s="28">
        <v>18.719999999999999</v>
      </c>
      <c r="Z28" s="28">
        <v>18.360000000000003</v>
      </c>
      <c r="AA28" s="28">
        <v>18.719999999999999</v>
      </c>
      <c r="AB28" s="15">
        <f>D28+E28+F28+G28+H28+I28+J28+K28+L28+M28+N28+O28+P28+Q28+R28+S28+T28+U28+V28+W28+X28+Y28+Z28+AA28</f>
        <v>763.20000000000005</v>
      </c>
    </row>
    <row r="29" ht="14.1" customHeight="1">
      <c r="A29" s="11">
        <v>44184</v>
      </c>
      <c r="B29" s="33" t="s">
        <v>41</v>
      </c>
      <c r="C29" s="6" t="s">
        <v>28</v>
      </c>
      <c r="D29" s="7">
        <v>6.3399999999999999</v>
      </c>
      <c r="E29" s="7">
        <v>6.3399999999999999</v>
      </c>
      <c r="F29" s="7">
        <v>6.3399999999999999</v>
      </c>
      <c r="G29" s="7">
        <v>6.3399999999999999</v>
      </c>
      <c r="H29" s="7">
        <v>6.3399999999999999</v>
      </c>
      <c r="I29" s="7">
        <v>6.3399999999999999</v>
      </c>
      <c r="J29" s="7">
        <v>6.3399999999999999</v>
      </c>
      <c r="K29" s="7">
        <v>6.3399999999999999</v>
      </c>
      <c r="L29" s="7">
        <v>6.3399999999999999</v>
      </c>
      <c r="M29" s="7">
        <v>6.3399999999999999</v>
      </c>
      <c r="N29" s="7">
        <v>6.3399999999999999</v>
      </c>
      <c r="O29" s="7">
        <v>6.3399999999999999</v>
      </c>
      <c r="P29" s="7">
        <v>6.3399999999999999</v>
      </c>
      <c r="Q29" s="7">
        <v>6.3399999999999999</v>
      </c>
      <c r="R29" s="7">
        <v>6.3399999999999999</v>
      </c>
      <c r="S29" s="7">
        <v>6.3399999999999999</v>
      </c>
      <c r="T29" s="7">
        <v>6.3399999999999999</v>
      </c>
      <c r="U29" s="7">
        <v>6.3399999999999999</v>
      </c>
      <c r="V29" s="7">
        <v>6.3399999999999999</v>
      </c>
      <c r="W29" s="7">
        <v>6.3399999999999999</v>
      </c>
      <c r="X29" s="7">
        <v>6.3399999999999999</v>
      </c>
      <c r="Y29" s="7">
        <v>6.3399999999999999</v>
      </c>
      <c r="Z29" s="7">
        <v>6.3399999999999999</v>
      </c>
      <c r="AA29" s="7">
        <v>6.3399999999999999</v>
      </c>
      <c r="AB29" s="15"/>
      <c r="AC29" s="8"/>
      <c r="AD29" s="8"/>
      <c r="AE29" s="8"/>
    </row>
    <row r="30" ht="14.1" customHeight="1">
      <c r="A30" s="11"/>
      <c r="B30" s="34"/>
      <c r="C30" s="11" t="s">
        <v>35</v>
      </c>
      <c r="D30" s="27">
        <f t="shared" ref="D30:AA30" si="7">(D31/D29)/1.73</f>
        <v>12.439598110902427</v>
      </c>
      <c r="E30" s="27">
        <f t="shared" si="7"/>
        <v>12.570886745318283</v>
      </c>
      <c r="F30" s="27">
        <f t="shared" si="7"/>
        <v>13.32579639320946</v>
      </c>
      <c r="G30" s="27">
        <f t="shared" si="7"/>
        <v>14.408927627140278</v>
      </c>
      <c r="H30" s="27">
        <f t="shared" si="7"/>
        <v>17.297277584289127</v>
      </c>
      <c r="I30" s="27">
        <f t="shared" si="7"/>
        <v>20.874892872121226</v>
      </c>
      <c r="J30" s="27">
        <f t="shared" si="7"/>
        <v>23.992997939497815</v>
      </c>
      <c r="K30" s="27">
        <f t="shared" si="7"/>
        <v>26.815703579438743</v>
      </c>
      <c r="L30" s="27">
        <f t="shared" si="7"/>
        <v>26.553126310607031</v>
      </c>
      <c r="M30" s="27">
        <f t="shared" si="7"/>
        <v>26.093616090151528</v>
      </c>
      <c r="N30" s="27">
        <f t="shared" si="7"/>
        <v>25.141773490636567</v>
      </c>
      <c r="O30" s="27">
        <f t="shared" si="7"/>
        <v>24.518152477161248</v>
      </c>
      <c r="P30" s="27">
        <f t="shared" si="7"/>
        <v>24.452508159953318</v>
      </c>
      <c r="Q30" s="27">
        <f t="shared" si="7"/>
        <v>26.389015517587207</v>
      </c>
      <c r="R30" s="27">
        <f t="shared" si="7"/>
        <v>26.192082565963421</v>
      </c>
      <c r="S30" s="27">
        <f t="shared" si="7"/>
        <v>25.962327455735672</v>
      </c>
      <c r="T30" s="27">
        <f t="shared" si="7"/>
        <v>24.255575208329532</v>
      </c>
      <c r="U30" s="27">
        <f t="shared" si="7"/>
        <v>22.712933753943222</v>
      </c>
      <c r="V30" s="27">
        <f t="shared" si="7"/>
        <v>20.809248554913296</v>
      </c>
      <c r="W30" s="27">
        <f t="shared" si="7"/>
        <v>17.986542914972375</v>
      </c>
      <c r="X30" s="27">
        <f t="shared" si="7"/>
        <v>15.951569081526594</v>
      </c>
      <c r="Y30" s="27">
        <f t="shared" si="7"/>
        <v>14.047883882496672</v>
      </c>
      <c r="Z30" s="27">
        <f t="shared" si="7"/>
        <v>13.194507758793604</v>
      </c>
      <c r="AA30" s="27">
        <f t="shared" si="7"/>
        <v>12.341131635090536</v>
      </c>
      <c r="AB30" s="15"/>
      <c r="AC30" s="8"/>
      <c r="AD30" s="8"/>
      <c r="AE30" s="8"/>
    </row>
    <row r="31" ht="14.1" customHeight="1">
      <c r="A31" s="5"/>
      <c r="B31" s="35"/>
      <c r="C31" s="6" t="s">
        <v>29</v>
      </c>
      <c r="D31" s="29">
        <v>136.44</v>
      </c>
      <c r="E31" s="29">
        <v>137.88</v>
      </c>
      <c r="F31" s="29">
        <v>146.16</v>
      </c>
      <c r="G31" s="29">
        <v>158.03999999999999</v>
      </c>
      <c r="H31" s="29">
        <v>189.72</v>
      </c>
      <c r="I31" s="29">
        <v>228.96000000000001</v>
      </c>
      <c r="J31" s="29">
        <v>263.15999999999997</v>
      </c>
      <c r="K31" s="29">
        <v>294.12</v>
      </c>
      <c r="L31" s="29">
        <v>291.24000000000001</v>
      </c>
      <c r="M31" s="29">
        <v>286.19999999999999</v>
      </c>
      <c r="N31" s="29">
        <v>275.75999999999999</v>
      </c>
      <c r="O31" s="29">
        <v>268.92000000000002</v>
      </c>
      <c r="P31" s="29">
        <v>268.19999999999999</v>
      </c>
      <c r="Q31" s="29">
        <v>289.44</v>
      </c>
      <c r="R31" s="29">
        <v>287.27999999999997</v>
      </c>
      <c r="S31" s="29">
        <v>284.75999999999999</v>
      </c>
      <c r="T31" s="29">
        <v>266.03999999999996</v>
      </c>
      <c r="U31" s="29">
        <v>249.12</v>
      </c>
      <c r="V31" s="29">
        <v>228.23999999999998</v>
      </c>
      <c r="W31" s="29">
        <v>197.28</v>
      </c>
      <c r="X31" s="29">
        <v>174.95999999999998</v>
      </c>
      <c r="Y31" s="29">
        <v>154.07999999999998</v>
      </c>
      <c r="Z31" s="29">
        <v>144.72</v>
      </c>
      <c r="AA31" s="29">
        <v>135.36000000000001</v>
      </c>
      <c r="AB31" s="15">
        <f>SUM(D31:AA31)</f>
        <v>5356.0799999999999</v>
      </c>
    </row>
    <row r="32" ht="14.1" customHeight="1">
      <c r="A32" s="11">
        <v>44184</v>
      </c>
      <c r="B32" s="33" t="s">
        <v>42</v>
      </c>
      <c r="C32" s="6" t="s">
        <v>28</v>
      </c>
      <c r="D32" s="7">
        <v>6.3399999999999999</v>
      </c>
      <c r="E32" s="7">
        <v>6.3399999999999999</v>
      </c>
      <c r="F32" s="7">
        <v>6.3399999999999999</v>
      </c>
      <c r="G32" s="7">
        <v>6.3399999999999999</v>
      </c>
      <c r="H32" s="7">
        <v>6.3399999999999999</v>
      </c>
      <c r="I32" s="7">
        <v>6.3399999999999999</v>
      </c>
      <c r="J32" s="7">
        <v>6.3399999999999999</v>
      </c>
      <c r="K32" s="7">
        <v>6.3399999999999999</v>
      </c>
      <c r="L32" s="7">
        <v>6.3399999999999999</v>
      </c>
      <c r="M32" s="7">
        <v>6.3399999999999999</v>
      </c>
      <c r="N32" s="7">
        <v>6.3399999999999999</v>
      </c>
      <c r="O32" s="7">
        <v>6.3399999999999999</v>
      </c>
      <c r="P32" s="7">
        <v>6.3399999999999999</v>
      </c>
      <c r="Q32" s="7">
        <v>6.3399999999999999</v>
      </c>
      <c r="R32" s="7">
        <v>6.3399999999999999</v>
      </c>
      <c r="S32" s="7">
        <v>6.3399999999999999</v>
      </c>
      <c r="T32" s="7">
        <v>6.3399999999999999</v>
      </c>
      <c r="U32" s="7">
        <v>6.3399999999999999</v>
      </c>
      <c r="V32" s="7">
        <v>6.3399999999999999</v>
      </c>
      <c r="W32" s="7">
        <v>6.3399999999999999</v>
      </c>
      <c r="X32" s="7">
        <v>6.3399999999999999</v>
      </c>
      <c r="Y32" s="7">
        <v>6.3399999999999999</v>
      </c>
      <c r="Z32" s="7">
        <v>6.3399999999999999</v>
      </c>
      <c r="AA32" s="7">
        <v>6.3399999999999999</v>
      </c>
      <c r="AB32" s="15"/>
      <c r="AF32" s="16"/>
    </row>
    <row r="33" ht="14.1" customHeight="1">
      <c r="A33" s="11"/>
      <c r="B33" s="34"/>
      <c r="C33" s="11" t="s">
        <v>35</v>
      </c>
      <c r="D33" s="27">
        <f t="shared" ref="D33:AA33" si="8">(D34/D32)/1.73</f>
        <v>33.609890410459336</v>
      </c>
      <c r="E33" s="27">
        <f t="shared" si="8"/>
        <v>33.642712569063292</v>
      </c>
      <c r="F33" s="27">
        <f t="shared" si="8"/>
        <v>34.758665961598069</v>
      </c>
      <c r="G33" s="27">
        <f t="shared" si="8"/>
        <v>37.121861381083498</v>
      </c>
      <c r="H33" s="27">
        <f t="shared" si="8"/>
        <v>40.469721558687851</v>
      </c>
      <c r="I33" s="27">
        <f t="shared" si="8"/>
        <v>43.161138564212912</v>
      </c>
      <c r="J33" s="27">
        <f t="shared" si="8"/>
        <v>46.410532266005362</v>
      </c>
      <c r="K33" s="27">
        <f t="shared" si="8"/>
        <v>48.445506099451137</v>
      </c>
      <c r="L33" s="27">
        <f t="shared" si="8"/>
        <v>48.675261209678894</v>
      </c>
      <c r="M33" s="27">
        <f t="shared" si="8"/>
        <v>47.034153279480677</v>
      </c>
      <c r="N33" s="27">
        <f t="shared" si="8"/>
        <v>45.4586896664904</v>
      </c>
      <c r="O33" s="27">
        <f t="shared" si="8"/>
        <v>46.738753852045001</v>
      </c>
      <c r="P33" s="27">
        <f t="shared" si="8"/>
        <v>51.366678215203954</v>
      </c>
      <c r="Q33" s="27">
        <f t="shared" si="8"/>
        <v>52.548275924946672</v>
      </c>
      <c r="R33" s="27">
        <f t="shared" si="8"/>
        <v>52.252876497510989</v>
      </c>
      <c r="S33" s="27">
        <f t="shared" si="8"/>
        <v>52.055943545887196</v>
      </c>
      <c r="T33" s="27">
        <f t="shared" si="8"/>
        <v>50.578946408708809</v>
      </c>
      <c r="U33" s="27">
        <f t="shared" si="8"/>
        <v>48.051640196203564</v>
      </c>
      <c r="V33" s="27">
        <f t="shared" si="8"/>
        <v>45.425867507886444</v>
      </c>
      <c r="W33" s="27">
        <f t="shared" si="8"/>
        <v>42.603161867945509</v>
      </c>
      <c r="X33" s="27">
        <f t="shared" si="8"/>
        <v>38.894257945697561</v>
      </c>
      <c r="Y33" s="27">
        <f t="shared" si="8"/>
        <v>36.793639795043852</v>
      </c>
      <c r="Z33" s="27">
        <f t="shared" si="8"/>
        <v>35.480753450885288</v>
      </c>
      <c r="AA33" s="27">
        <f t="shared" si="8"/>
        <v>34.331977899746541</v>
      </c>
      <c r="AB33" s="15"/>
      <c r="AF33" s="16"/>
    </row>
    <row r="34" ht="14.1" customHeight="1">
      <c r="A34" s="5"/>
      <c r="B34" s="35"/>
      <c r="C34" s="6" t="s">
        <v>29</v>
      </c>
      <c r="D34" s="26">
        <v>368.64000000000004</v>
      </c>
      <c r="E34" s="26">
        <v>369</v>
      </c>
      <c r="F34" s="26">
        <v>381.23999999999995</v>
      </c>
      <c r="G34" s="26">
        <v>407.16000000000003</v>
      </c>
      <c r="H34" s="26">
        <v>443.88000000000005</v>
      </c>
      <c r="I34" s="26">
        <v>473.40000000000003</v>
      </c>
      <c r="J34" s="26">
        <v>509.04000000000002</v>
      </c>
      <c r="K34" s="26">
        <v>531.36000000000001</v>
      </c>
      <c r="L34" s="26">
        <v>533.88</v>
      </c>
      <c r="M34" s="26">
        <v>515.88</v>
      </c>
      <c r="N34" s="26">
        <v>498.60000000000002</v>
      </c>
      <c r="O34" s="26">
        <v>512.63999999999999</v>
      </c>
      <c r="P34" s="26">
        <v>563.39999999999998</v>
      </c>
      <c r="Q34" s="26">
        <v>576.36000000000001</v>
      </c>
      <c r="R34" s="26">
        <v>573.12</v>
      </c>
      <c r="S34" s="26">
        <v>570.95999999999992</v>
      </c>
      <c r="T34" s="26">
        <v>554.75999999999999</v>
      </c>
      <c r="U34" s="26">
        <v>527.03999999999996</v>
      </c>
      <c r="V34" s="26">
        <v>498.24000000000001</v>
      </c>
      <c r="W34" s="26">
        <v>467.27999999999997</v>
      </c>
      <c r="X34" s="26">
        <v>426.59999999999997</v>
      </c>
      <c r="Y34" s="26">
        <v>403.56</v>
      </c>
      <c r="Z34" s="26">
        <v>389.16000000000003</v>
      </c>
      <c r="AA34" s="26">
        <v>376.56</v>
      </c>
      <c r="AB34" s="15">
        <f>SUM(D34:AA34)</f>
        <v>11471.76</v>
      </c>
    </row>
    <row r="35" ht="14.1" customHeight="1">
      <c r="A35" s="11">
        <v>44184</v>
      </c>
      <c r="B35" s="33" t="s">
        <v>43</v>
      </c>
      <c r="C35" s="6" t="s">
        <v>28</v>
      </c>
      <c r="D35" s="7">
        <v>6.3399999999999999</v>
      </c>
      <c r="E35" s="7">
        <v>6.3399999999999999</v>
      </c>
      <c r="F35" s="7">
        <v>6.3399999999999999</v>
      </c>
      <c r="G35" s="7">
        <v>6.3399999999999999</v>
      </c>
      <c r="H35" s="7">
        <v>6.3399999999999999</v>
      </c>
      <c r="I35" s="7">
        <v>6.3399999999999999</v>
      </c>
      <c r="J35" s="7">
        <v>6.3399999999999999</v>
      </c>
      <c r="K35" s="7">
        <v>6.3399999999999999</v>
      </c>
      <c r="L35" s="7">
        <v>6.3399999999999999</v>
      </c>
      <c r="M35" s="7">
        <v>6.3399999999999999</v>
      </c>
      <c r="N35" s="7">
        <v>6.3399999999999999</v>
      </c>
      <c r="O35" s="7">
        <v>6.3399999999999999</v>
      </c>
      <c r="P35" s="7">
        <v>6.3399999999999999</v>
      </c>
      <c r="Q35" s="7">
        <v>6.3399999999999999</v>
      </c>
      <c r="R35" s="7">
        <v>6.3399999999999999</v>
      </c>
      <c r="S35" s="7">
        <v>6.3399999999999999</v>
      </c>
      <c r="T35" s="7">
        <v>6.3399999999999999</v>
      </c>
      <c r="U35" s="7">
        <v>6.3399999999999999</v>
      </c>
      <c r="V35" s="7">
        <v>6.3399999999999999</v>
      </c>
      <c r="W35" s="7">
        <v>6.3399999999999999</v>
      </c>
      <c r="X35" s="7">
        <v>6.3399999999999999</v>
      </c>
      <c r="Y35" s="7">
        <v>6.3399999999999999</v>
      </c>
      <c r="Z35" s="7">
        <v>6.3399999999999999</v>
      </c>
      <c r="AA35" s="7">
        <v>6.3399999999999999</v>
      </c>
      <c r="AB35" s="15"/>
      <c r="AF35" s="16"/>
    </row>
    <row r="36" ht="14.1" customHeight="1">
      <c r="A36" s="11"/>
      <c r="B36" s="34"/>
      <c r="C36" s="11" t="s">
        <v>35</v>
      </c>
      <c r="D36" s="27">
        <f t="shared" ref="D36:AA36" si="9">(D37/D35)/1.73</f>
        <v>0.29539942743567765</v>
      </c>
      <c r="E36" s="27">
        <f t="shared" si="9"/>
        <v>0.29539942743567765</v>
      </c>
      <c r="F36" s="27">
        <f t="shared" si="9"/>
        <v>0.29539942743567765</v>
      </c>
      <c r="G36" s="27">
        <f t="shared" si="9"/>
        <v>0.29539942743567765</v>
      </c>
      <c r="H36" s="27">
        <f t="shared" si="9"/>
        <v>0.32822158603964191</v>
      </c>
      <c r="I36" s="27">
        <f t="shared" si="9"/>
        <v>0.29539942743567765</v>
      </c>
      <c r="J36" s="27">
        <f t="shared" si="9"/>
        <v>0.29539942743567765</v>
      </c>
      <c r="K36" s="27">
        <f t="shared" si="9"/>
        <v>0.29539942743567765</v>
      </c>
      <c r="L36" s="27">
        <f t="shared" si="9"/>
        <v>0.29539942743567765</v>
      </c>
      <c r="M36" s="27">
        <f t="shared" si="9"/>
        <v>0.26257726883171356</v>
      </c>
      <c r="N36" s="27">
        <f t="shared" si="9"/>
        <v>0.29539942743567765</v>
      </c>
      <c r="O36" s="27">
        <f t="shared" si="9"/>
        <v>0.29539942743567765</v>
      </c>
      <c r="P36" s="27">
        <f t="shared" si="9"/>
        <v>0.29539942743567765</v>
      </c>
      <c r="Q36" s="27">
        <f t="shared" si="9"/>
        <v>0.29539942743567765</v>
      </c>
      <c r="R36" s="27">
        <f t="shared" si="9"/>
        <v>0.29539942743567765</v>
      </c>
      <c r="S36" s="27">
        <f t="shared" si="9"/>
        <v>0.29539942743567765</v>
      </c>
      <c r="T36" s="27">
        <f t="shared" si="9"/>
        <v>0.29539942743567765</v>
      </c>
      <c r="U36" s="27">
        <f t="shared" si="9"/>
        <v>0.29539942743567765</v>
      </c>
      <c r="V36" s="27">
        <f t="shared" si="9"/>
        <v>0.29539942743567765</v>
      </c>
      <c r="W36" s="27">
        <f t="shared" si="9"/>
        <v>0.29539942743567765</v>
      </c>
      <c r="X36" s="27">
        <f t="shared" si="9"/>
        <v>0.29539942743567765</v>
      </c>
      <c r="Y36" s="27">
        <f t="shared" si="9"/>
        <v>0.32822158603964191</v>
      </c>
      <c r="Z36" s="27">
        <f t="shared" si="9"/>
        <v>0.29539942743567765</v>
      </c>
      <c r="AA36" s="27">
        <f t="shared" si="9"/>
        <v>0.29539942743567765</v>
      </c>
      <c r="AB36" s="15"/>
      <c r="AF36" s="16"/>
    </row>
    <row r="37" ht="14.1" customHeight="1">
      <c r="A37" s="5"/>
      <c r="B37" s="35"/>
      <c r="C37" s="6" t="s">
        <v>29</v>
      </c>
      <c r="D37" s="29">
        <v>3.2399999999999998</v>
      </c>
      <c r="E37" s="29">
        <v>3.2399999999999998</v>
      </c>
      <c r="F37" s="29">
        <v>3.2399999999999998</v>
      </c>
      <c r="G37" s="29">
        <v>3.2399999999999998</v>
      </c>
      <c r="H37" s="29">
        <v>3.6000000000000001</v>
      </c>
      <c r="I37" s="29">
        <v>3.2399999999999998</v>
      </c>
      <c r="J37" s="29">
        <v>3.2399999999999998</v>
      </c>
      <c r="K37" s="29">
        <v>3.2399999999999998</v>
      </c>
      <c r="L37" s="29">
        <v>3.2399999999999998</v>
      </c>
      <c r="M37" s="29">
        <v>2.8800000000000003</v>
      </c>
      <c r="N37" s="29">
        <v>3.2399999999999998</v>
      </c>
      <c r="O37" s="29">
        <v>3.2399999999999998</v>
      </c>
      <c r="P37" s="29">
        <v>3.2399999999999998</v>
      </c>
      <c r="Q37" s="29">
        <v>3.2399999999999998</v>
      </c>
      <c r="R37" s="29">
        <v>3.2399999999999998</v>
      </c>
      <c r="S37" s="29">
        <v>3.2399999999999998</v>
      </c>
      <c r="T37" s="29">
        <v>3.2399999999999998</v>
      </c>
      <c r="U37" s="29">
        <v>3.2399999999999998</v>
      </c>
      <c r="V37" s="29">
        <v>3.2399999999999998</v>
      </c>
      <c r="W37" s="29">
        <v>3.2399999999999998</v>
      </c>
      <c r="X37" s="29">
        <v>3.2399999999999998</v>
      </c>
      <c r="Y37" s="29">
        <v>3.6000000000000001</v>
      </c>
      <c r="Z37" s="29">
        <v>3.2399999999999998</v>
      </c>
      <c r="AA37" s="29">
        <v>3.2399999999999998</v>
      </c>
      <c r="AB37" s="15">
        <f>SUM(D37:AA37)</f>
        <v>78.11999999999999</v>
      </c>
    </row>
    <row r="38" ht="14.1" customHeight="1">
      <c r="A38" s="11">
        <v>44184</v>
      </c>
      <c r="B38" s="33" t="s">
        <v>44</v>
      </c>
      <c r="C38" s="6" t="s">
        <v>28</v>
      </c>
      <c r="D38" s="7">
        <v>6.3399999999999999</v>
      </c>
      <c r="E38" s="7">
        <v>6.3399999999999999</v>
      </c>
      <c r="F38" s="7">
        <v>6.3399999999999999</v>
      </c>
      <c r="G38" s="7">
        <v>6.3399999999999999</v>
      </c>
      <c r="H38" s="7">
        <v>6.3399999999999999</v>
      </c>
      <c r="I38" s="7">
        <v>6.3399999999999999</v>
      </c>
      <c r="J38" s="7">
        <v>6.3399999999999999</v>
      </c>
      <c r="K38" s="7">
        <v>6.3399999999999999</v>
      </c>
      <c r="L38" s="7">
        <v>6.3399999999999999</v>
      </c>
      <c r="M38" s="7">
        <v>6.3399999999999999</v>
      </c>
      <c r="N38" s="7">
        <v>6.3399999999999999</v>
      </c>
      <c r="O38" s="7">
        <v>6.3399999999999999</v>
      </c>
      <c r="P38" s="7">
        <v>6.3399999999999999</v>
      </c>
      <c r="Q38" s="7">
        <v>6.3399999999999999</v>
      </c>
      <c r="R38" s="7">
        <v>6.3399999999999999</v>
      </c>
      <c r="S38" s="7">
        <v>6.3399999999999999</v>
      </c>
      <c r="T38" s="7">
        <v>6.3399999999999999</v>
      </c>
      <c r="U38" s="7">
        <v>6.3399999999999999</v>
      </c>
      <c r="V38" s="7">
        <v>6.3399999999999999</v>
      </c>
      <c r="W38" s="7">
        <v>6.3399999999999999</v>
      </c>
      <c r="X38" s="7">
        <v>6.3399999999999999</v>
      </c>
      <c r="Y38" s="7">
        <v>6.3399999999999999</v>
      </c>
      <c r="Z38" s="7">
        <v>6.3399999999999999</v>
      </c>
      <c r="AA38" s="7">
        <v>6.3399999999999999</v>
      </c>
      <c r="AB38" s="15"/>
      <c r="AF38" s="16"/>
    </row>
    <row r="39" ht="14.1" customHeight="1">
      <c r="A39" s="11"/>
      <c r="B39" s="34"/>
      <c r="C39" s="11" t="s">
        <v>35</v>
      </c>
      <c r="D39" s="27">
        <f t="shared" ref="D39:AA39" si="10">(D40/D38)/1.73</f>
        <v>35.907441512736817</v>
      </c>
      <c r="E39" s="27">
        <f t="shared" si="10"/>
        <v>35.907441512736817</v>
      </c>
      <c r="F39" s="27">
        <f t="shared" si="10"/>
        <v>36.826461953647815</v>
      </c>
      <c r="G39" s="27">
        <f t="shared" si="10"/>
        <v>40.141499972648205</v>
      </c>
      <c r="H39" s="27">
        <f t="shared" si="10"/>
        <v>47.263908389708433</v>
      </c>
      <c r="I39" s="27">
        <f t="shared" si="10"/>
        <v>53.992450903521096</v>
      </c>
      <c r="J39" s="27">
        <f t="shared" si="10"/>
        <v>60.327127514086172</v>
      </c>
      <c r="K39" s="27">
        <f t="shared" si="10"/>
        <v>61.344614430809074</v>
      </c>
      <c r="L39" s="27">
        <f t="shared" si="10"/>
        <v>61.705658175452669</v>
      </c>
      <c r="M39" s="27">
        <f t="shared" si="10"/>
        <v>62.854433726591417</v>
      </c>
      <c r="N39" s="27">
        <f t="shared" si="10"/>
        <v>60.195838879670319</v>
      </c>
      <c r="O39" s="27">
        <f t="shared" si="10"/>
        <v>60.524060465709965</v>
      </c>
      <c r="P39" s="27">
        <f t="shared" si="10"/>
        <v>65.053518353057015</v>
      </c>
      <c r="Q39" s="27">
        <f t="shared" si="10"/>
        <v>66.005360952571976</v>
      </c>
      <c r="R39" s="27">
        <f t="shared" si="10"/>
        <v>65.972538793968027</v>
      </c>
      <c r="S39" s="27">
        <f t="shared" si="10"/>
        <v>63.510876898670709</v>
      </c>
      <c r="T39" s="27">
        <f t="shared" si="10"/>
        <v>61.541547382432853</v>
      </c>
      <c r="U39" s="27">
        <f t="shared" si="10"/>
        <v>60.753815575937708</v>
      </c>
      <c r="V39" s="27">
        <f t="shared" si="10"/>
        <v>55.04275997884794</v>
      </c>
      <c r="W39" s="27">
        <f t="shared" si="10"/>
        <v>48.937838478510606</v>
      </c>
      <c r="X39" s="27">
        <f t="shared" si="10"/>
        <v>43.292427198628765</v>
      </c>
      <c r="Y39" s="27">
        <f t="shared" si="10"/>
        <v>39.944567021024419</v>
      </c>
      <c r="Z39" s="27">
        <f t="shared" si="10"/>
        <v>36.498240367608176</v>
      </c>
      <c r="AA39" s="27">
        <f t="shared" si="10"/>
        <v>35.907441512736817</v>
      </c>
      <c r="AB39" s="15"/>
      <c r="AF39" s="16"/>
    </row>
    <row r="40" ht="14.1" customHeight="1">
      <c r="A40" s="5"/>
      <c r="B40" s="35"/>
      <c r="C40" s="6" t="s">
        <v>29</v>
      </c>
      <c r="D40" s="29">
        <v>393.83999999999997</v>
      </c>
      <c r="E40" s="29">
        <v>393.83999999999997</v>
      </c>
      <c r="F40" s="29">
        <v>403.91999999999996</v>
      </c>
      <c r="G40" s="29">
        <v>440.28000000000003</v>
      </c>
      <c r="H40" s="29">
        <v>518.39999999999998</v>
      </c>
      <c r="I40" s="29">
        <v>592.20000000000005</v>
      </c>
      <c r="J40" s="29">
        <v>661.67999999999995</v>
      </c>
      <c r="K40" s="29">
        <v>672.84000000000003</v>
      </c>
      <c r="L40" s="29">
        <v>676.79999999999995</v>
      </c>
      <c r="M40" s="29">
        <v>689.39999999999998</v>
      </c>
      <c r="N40" s="29">
        <v>660.24000000000001</v>
      </c>
      <c r="O40" s="29">
        <v>663.84000000000003</v>
      </c>
      <c r="P40" s="29">
        <v>713.51999999999998</v>
      </c>
      <c r="Q40" s="29">
        <v>723.96000000000004</v>
      </c>
      <c r="R40" s="29">
        <v>723.60000000000002</v>
      </c>
      <c r="S40" s="29">
        <v>696.60000000000002</v>
      </c>
      <c r="T40" s="29">
        <v>675</v>
      </c>
      <c r="U40" s="29">
        <v>666.3599999999999</v>
      </c>
      <c r="V40" s="29">
        <v>603.71999999999991</v>
      </c>
      <c r="W40" s="29">
        <v>536.75999999999999</v>
      </c>
      <c r="X40" s="29">
        <v>474.83999999999997</v>
      </c>
      <c r="Y40" s="29">
        <v>438.12</v>
      </c>
      <c r="Z40" s="29">
        <v>400.31999999999999</v>
      </c>
      <c r="AA40" s="29">
        <v>393.83999999999997</v>
      </c>
      <c r="AB40" s="15">
        <f>SUM(D40:AA40)</f>
        <v>13813.92</v>
      </c>
    </row>
    <row r="41" ht="14.1" customHeight="1">
      <c r="A41" s="11">
        <v>44184</v>
      </c>
      <c r="B41" s="33" t="s">
        <v>45</v>
      </c>
      <c r="C41" s="6" t="s">
        <v>28</v>
      </c>
      <c r="D41" s="7">
        <v>6.3399999999999999</v>
      </c>
      <c r="E41" s="7">
        <v>6.3399999999999999</v>
      </c>
      <c r="F41" s="7">
        <v>6.3399999999999999</v>
      </c>
      <c r="G41" s="7">
        <v>6.3399999999999999</v>
      </c>
      <c r="H41" s="7">
        <v>6.3399999999999999</v>
      </c>
      <c r="I41" s="7">
        <v>6.3399999999999999</v>
      </c>
      <c r="J41" s="7">
        <v>6.3399999999999999</v>
      </c>
      <c r="K41" s="7">
        <v>6.3399999999999999</v>
      </c>
      <c r="L41" s="7">
        <v>6.3399999999999999</v>
      </c>
      <c r="M41" s="7">
        <v>6.3399999999999999</v>
      </c>
      <c r="N41" s="7">
        <v>6.3399999999999999</v>
      </c>
      <c r="O41" s="7">
        <v>6.3399999999999999</v>
      </c>
      <c r="P41" s="7">
        <v>6.3399999999999999</v>
      </c>
      <c r="Q41" s="7">
        <v>6.3399999999999999</v>
      </c>
      <c r="R41" s="7">
        <v>6.3399999999999999</v>
      </c>
      <c r="S41" s="7">
        <v>6.3399999999999999</v>
      </c>
      <c r="T41" s="7">
        <v>6.3399999999999999</v>
      </c>
      <c r="U41" s="7">
        <v>6.3399999999999999</v>
      </c>
      <c r="V41" s="7">
        <v>6.3399999999999999</v>
      </c>
      <c r="W41" s="7">
        <v>6.3399999999999999</v>
      </c>
      <c r="X41" s="7">
        <v>6.3399999999999999</v>
      </c>
      <c r="Y41" s="7">
        <v>6.3399999999999999</v>
      </c>
      <c r="Z41" s="7">
        <v>6.3399999999999999</v>
      </c>
      <c r="AA41" s="7">
        <v>6.3399999999999999</v>
      </c>
      <c r="AB41" s="15"/>
      <c r="AF41" s="16"/>
    </row>
    <row r="42" ht="14.1" customHeight="1">
      <c r="A42" s="11"/>
      <c r="B42" s="34"/>
      <c r="C42" s="11" t="s">
        <v>35</v>
      </c>
      <c r="D42" s="27">
        <f t="shared" ref="D42:AA42" si="11">(D43/D41)/1.73</f>
        <v>0.098466475811892551</v>
      </c>
      <c r="E42" s="27">
        <f t="shared" si="11"/>
        <v>0.098466475811892551</v>
      </c>
      <c r="F42" s="27">
        <f t="shared" si="11"/>
        <v>0.098466475811892551</v>
      </c>
      <c r="G42" s="27">
        <f t="shared" si="11"/>
        <v>0.098466475811892551</v>
      </c>
      <c r="H42" s="27">
        <f t="shared" si="11"/>
        <v>0.06564431720792839</v>
      </c>
      <c r="I42" s="27">
        <f t="shared" si="11"/>
        <v>0.098466475811892551</v>
      </c>
      <c r="J42" s="27">
        <f t="shared" si="11"/>
        <v>0.098466475811892551</v>
      </c>
      <c r="K42" s="27">
        <f t="shared" si="11"/>
        <v>0.098466475811892551</v>
      </c>
      <c r="L42" s="27">
        <f t="shared" si="11"/>
        <v>0.098466475811892551</v>
      </c>
      <c r="M42" s="27">
        <f t="shared" si="11"/>
        <v>0.06564431720792839</v>
      </c>
      <c r="N42" s="27">
        <f t="shared" si="11"/>
        <v>0.098466475811892551</v>
      </c>
      <c r="O42" s="27">
        <f t="shared" si="11"/>
        <v>0.098466475811892551</v>
      </c>
      <c r="P42" s="27">
        <f t="shared" si="11"/>
        <v>0.098466475811892551</v>
      </c>
      <c r="Q42" s="27">
        <f t="shared" si="11"/>
        <v>0.06564431720792839</v>
      </c>
      <c r="R42" s="27">
        <f t="shared" si="11"/>
        <v>0.098466475811892551</v>
      </c>
      <c r="S42" s="27">
        <f t="shared" si="11"/>
        <v>0.098466475811892551</v>
      </c>
      <c r="T42" s="27">
        <f t="shared" si="11"/>
        <v>0.098466475811892551</v>
      </c>
      <c r="U42" s="27">
        <f t="shared" si="11"/>
        <v>0.098466475811892551</v>
      </c>
      <c r="V42" s="27">
        <f t="shared" si="11"/>
        <v>0.06564431720792839</v>
      </c>
      <c r="W42" s="27">
        <f t="shared" si="11"/>
        <v>0.098466475811892551</v>
      </c>
      <c r="X42" s="27">
        <f t="shared" si="11"/>
        <v>0.098466475811892551</v>
      </c>
      <c r="Y42" s="27">
        <f t="shared" si="11"/>
        <v>0.098466475811892551</v>
      </c>
      <c r="Z42" s="27">
        <f t="shared" si="11"/>
        <v>0.098466475811892551</v>
      </c>
      <c r="AA42" s="27">
        <f t="shared" si="11"/>
        <v>0.098466475811892551</v>
      </c>
      <c r="AB42" s="15"/>
      <c r="AF42" s="16"/>
    </row>
    <row r="43" ht="14.1" customHeight="1">
      <c r="A43" s="5"/>
      <c r="B43" s="35"/>
      <c r="C43" s="6" t="s">
        <v>29</v>
      </c>
      <c r="D43" s="26">
        <v>1.0799999999999998</v>
      </c>
      <c r="E43" s="26">
        <v>1.0799999999999998</v>
      </c>
      <c r="F43" s="26">
        <v>1.0799999999999998</v>
      </c>
      <c r="G43" s="26">
        <v>1.0799999999999998</v>
      </c>
      <c r="H43" s="26">
        <v>0.72000000000000008</v>
      </c>
      <c r="I43" s="26">
        <v>1.0799999999999998</v>
      </c>
      <c r="J43" s="26">
        <v>1.0799999999999998</v>
      </c>
      <c r="K43" s="26">
        <v>1.0799999999999998</v>
      </c>
      <c r="L43" s="26">
        <v>1.0799999999999998</v>
      </c>
      <c r="M43" s="26">
        <v>0.72000000000000008</v>
      </c>
      <c r="N43" s="26">
        <v>1.0799999999999998</v>
      </c>
      <c r="O43" s="26">
        <v>1.0799999999999998</v>
      </c>
      <c r="P43" s="26">
        <v>1.0799999999999998</v>
      </c>
      <c r="Q43" s="26">
        <v>0.72000000000000008</v>
      </c>
      <c r="R43" s="26">
        <v>1.0799999999999998</v>
      </c>
      <c r="S43" s="26">
        <v>1.0799999999999998</v>
      </c>
      <c r="T43" s="26">
        <v>1.0799999999999998</v>
      </c>
      <c r="U43" s="26">
        <v>1.0799999999999998</v>
      </c>
      <c r="V43" s="26">
        <v>0.72000000000000008</v>
      </c>
      <c r="W43" s="26">
        <v>1.0799999999999998</v>
      </c>
      <c r="X43" s="26">
        <v>1.0799999999999998</v>
      </c>
      <c r="Y43" s="26">
        <v>1.0799999999999998</v>
      </c>
      <c r="Z43" s="26">
        <v>1.0799999999999998</v>
      </c>
      <c r="AA43" s="26">
        <v>1.0799999999999998</v>
      </c>
      <c r="AB43" s="15">
        <f>SUM(D43:AA43)</f>
        <v>24.479999999999986</v>
      </c>
    </row>
    <row r="44" ht="14.1" customHeight="1">
      <c r="A44" s="11">
        <v>44184</v>
      </c>
      <c r="B44" s="33" t="s">
        <v>46</v>
      </c>
      <c r="C44" s="6" t="s">
        <v>28</v>
      </c>
      <c r="D44" s="7">
        <v>6.3399999999999999</v>
      </c>
      <c r="E44" s="7">
        <v>6.3399999999999999</v>
      </c>
      <c r="F44" s="7">
        <v>6.3399999999999999</v>
      </c>
      <c r="G44" s="7">
        <v>6.3399999999999999</v>
      </c>
      <c r="H44" s="7">
        <v>6.3399999999999999</v>
      </c>
      <c r="I44" s="7">
        <v>6.3399999999999999</v>
      </c>
      <c r="J44" s="7">
        <v>6.3399999999999999</v>
      </c>
      <c r="K44" s="7">
        <v>6.3399999999999999</v>
      </c>
      <c r="L44" s="7">
        <v>6.3399999999999999</v>
      </c>
      <c r="M44" s="7">
        <v>6.3399999999999999</v>
      </c>
      <c r="N44" s="7">
        <v>6.3399999999999999</v>
      </c>
      <c r="O44" s="7">
        <v>6.3399999999999999</v>
      </c>
      <c r="P44" s="7">
        <v>6.3399999999999999</v>
      </c>
      <c r="Q44" s="7">
        <v>6.3399999999999999</v>
      </c>
      <c r="R44" s="7">
        <v>6.3399999999999999</v>
      </c>
      <c r="S44" s="7">
        <v>6.3399999999999999</v>
      </c>
      <c r="T44" s="7">
        <v>6.3399999999999999</v>
      </c>
      <c r="U44" s="7">
        <v>6.3399999999999999</v>
      </c>
      <c r="V44" s="7">
        <v>6.3399999999999999</v>
      </c>
      <c r="W44" s="7">
        <v>6.3399999999999999</v>
      </c>
      <c r="X44" s="7">
        <v>6.3399999999999999</v>
      </c>
      <c r="Y44" s="7">
        <v>6.3399999999999999</v>
      </c>
      <c r="Z44" s="7">
        <v>6.3399999999999999</v>
      </c>
      <c r="AA44" s="7">
        <v>6.3399999999999999</v>
      </c>
      <c r="AB44" s="15"/>
      <c r="AF44" s="16"/>
    </row>
    <row r="45" ht="14.1" customHeight="1">
      <c r="A45" s="11"/>
      <c r="B45" s="34"/>
      <c r="C45" s="11" t="s">
        <v>35</v>
      </c>
      <c r="D45" s="27">
        <f t="shared" ref="D45:AA45" si="12">(D46/D44)/1.73</f>
        <v>28.916321730092445</v>
      </c>
      <c r="E45" s="27">
        <f t="shared" si="12"/>
        <v>29.080432523112268</v>
      </c>
      <c r="F45" s="27">
        <f t="shared" si="12"/>
        <v>31.377983625389767</v>
      </c>
      <c r="G45" s="27">
        <f t="shared" si="12"/>
        <v>34.364800058350504</v>
      </c>
      <c r="H45" s="27">
        <f t="shared" si="12"/>
        <v>40.797943144727476</v>
      </c>
      <c r="I45" s="27">
        <f t="shared" si="12"/>
        <v>48.347039623639247</v>
      </c>
      <c r="J45" s="27">
        <f t="shared" si="12"/>
        <v>59.342462755967254</v>
      </c>
      <c r="K45" s="27">
        <f t="shared" si="12"/>
        <v>67.318247296730547</v>
      </c>
      <c r="L45" s="27">
        <f t="shared" si="12"/>
        <v>68.270089896245508</v>
      </c>
      <c r="M45" s="27">
        <f t="shared" si="12"/>
        <v>67.383891613938488</v>
      </c>
      <c r="N45" s="27">
        <f t="shared" si="12"/>
        <v>65.480206414908565</v>
      </c>
      <c r="O45" s="27">
        <f t="shared" si="12"/>
        <v>66.464871173027475</v>
      </c>
      <c r="P45" s="27">
        <f t="shared" si="12"/>
        <v>71.453839280830039</v>
      </c>
      <c r="Q45" s="27">
        <f t="shared" si="12"/>
        <v>71.913349501285538</v>
      </c>
      <c r="R45" s="27">
        <f t="shared" si="12"/>
        <v>70.863040425958687</v>
      </c>
      <c r="S45" s="27">
        <f t="shared" si="12"/>
        <v>70.009664302255615</v>
      </c>
      <c r="T45" s="27">
        <f t="shared" si="12"/>
        <v>66.10382742838388</v>
      </c>
      <c r="U45" s="27">
        <f t="shared" si="12"/>
        <v>56.158713371382724</v>
      </c>
      <c r="V45" s="27">
        <f t="shared" si="12"/>
        <v>50.414835615688986</v>
      </c>
      <c r="W45" s="27">
        <f t="shared" si="12"/>
        <v>41.913896537262268</v>
      </c>
      <c r="X45" s="27">
        <f t="shared" si="12"/>
        <v>37.285972174103321</v>
      </c>
      <c r="Y45" s="27">
        <f t="shared" si="12"/>
        <v>33.380135300231579</v>
      </c>
      <c r="Z45" s="27">
        <f t="shared" si="12"/>
        <v>30.820006929122371</v>
      </c>
      <c r="AA45" s="27">
        <f t="shared" si="12"/>
        <v>29.408654109151914</v>
      </c>
      <c r="AB45" s="15"/>
      <c r="AF45" s="16"/>
    </row>
    <row r="46" ht="14.1" customHeight="1">
      <c r="A46" s="5"/>
      <c r="B46" s="35"/>
      <c r="C46" s="6" t="s">
        <v>29</v>
      </c>
      <c r="D46" s="29">
        <v>317.15999999999997</v>
      </c>
      <c r="E46" s="29">
        <v>318.95999999999998</v>
      </c>
      <c r="F46" s="29">
        <v>344.16000000000003</v>
      </c>
      <c r="G46" s="29">
        <v>376.92000000000002</v>
      </c>
      <c r="H46" s="29">
        <v>447.47999999999996</v>
      </c>
      <c r="I46" s="29">
        <v>530.27999999999997</v>
      </c>
      <c r="J46" s="29">
        <v>650.88</v>
      </c>
      <c r="K46" s="29">
        <v>738.36000000000001</v>
      </c>
      <c r="L46" s="29">
        <v>748.79999999999995</v>
      </c>
      <c r="M46" s="29">
        <v>739.08000000000004</v>
      </c>
      <c r="N46" s="29">
        <v>718.20000000000005</v>
      </c>
      <c r="O46" s="29">
        <v>729</v>
      </c>
      <c r="P46" s="29">
        <v>783.72000000000003</v>
      </c>
      <c r="Q46" s="29">
        <v>788.75999999999999</v>
      </c>
      <c r="R46" s="29">
        <v>777.24000000000001</v>
      </c>
      <c r="S46" s="29">
        <v>767.88</v>
      </c>
      <c r="T46" s="29">
        <v>725.03999999999996</v>
      </c>
      <c r="U46" s="29">
        <v>615.96000000000004</v>
      </c>
      <c r="V46" s="29">
        <v>552.95999999999992</v>
      </c>
      <c r="W46" s="29">
        <v>459.72000000000003</v>
      </c>
      <c r="X46" s="29">
        <v>408.96000000000004</v>
      </c>
      <c r="Y46" s="29">
        <v>366.12</v>
      </c>
      <c r="Z46" s="29">
        <v>338.03999999999996</v>
      </c>
      <c r="AA46" s="29">
        <v>322.56</v>
      </c>
      <c r="AB46" s="15">
        <f>SUM(D46:AA46)</f>
        <v>13566.239999999996</v>
      </c>
    </row>
    <row r="47" ht="14.1" customHeight="1">
      <c r="A47" s="11">
        <v>44184</v>
      </c>
      <c r="B47" s="33" t="s">
        <v>52</v>
      </c>
      <c r="C47" s="6" t="s">
        <v>28</v>
      </c>
      <c r="D47" s="7">
        <v>6.3399999999999999</v>
      </c>
      <c r="E47" s="7">
        <v>6.3399999999999999</v>
      </c>
      <c r="F47" s="7">
        <v>6.3399999999999999</v>
      </c>
      <c r="G47" s="7">
        <v>6.3399999999999999</v>
      </c>
      <c r="H47" s="7">
        <v>6.3399999999999999</v>
      </c>
      <c r="I47" s="7">
        <v>6.3399999999999999</v>
      </c>
      <c r="J47" s="7">
        <v>6.3399999999999999</v>
      </c>
      <c r="K47" s="7">
        <v>6.3399999999999999</v>
      </c>
      <c r="L47" s="7">
        <v>6.3399999999999999</v>
      </c>
      <c r="M47" s="7">
        <v>6.3399999999999999</v>
      </c>
      <c r="N47" s="7">
        <v>6.3399999999999999</v>
      </c>
      <c r="O47" s="7">
        <v>6.3399999999999999</v>
      </c>
      <c r="P47" s="7">
        <v>6.3399999999999999</v>
      </c>
      <c r="Q47" s="7">
        <v>6.3399999999999999</v>
      </c>
      <c r="R47" s="7">
        <v>6.3399999999999999</v>
      </c>
      <c r="S47" s="7">
        <v>6.3399999999999999</v>
      </c>
      <c r="T47" s="7">
        <v>6.3399999999999999</v>
      </c>
      <c r="U47" s="7">
        <v>6.3399999999999999</v>
      </c>
      <c r="V47" s="7">
        <v>6.3399999999999999</v>
      </c>
      <c r="W47" s="7">
        <v>6.3399999999999999</v>
      </c>
      <c r="X47" s="7">
        <v>6.3399999999999999</v>
      </c>
      <c r="Y47" s="7">
        <v>6.3399999999999999</v>
      </c>
      <c r="Z47" s="7">
        <v>6.3399999999999999</v>
      </c>
      <c r="AA47" s="7">
        <v>6.3399999999999999</v>
      </c>
      <c r="AB47" s="15"/>
    </row>
    <row r="48" ht="14.1" customHeight="1">
      <c r="A48" s="5"/>
      <c r="B48" s="34"/>
      <c r="C48" s="11" t="s">
        <v>35</v>
      </c>
      <c r="D48" s="27">
        <f t="shared" ref="D48:AA48" si="13">(D49/D47)/1.73</f>
        <v>0</v>
      </c>
      <c r="E48" s="27">
        <f t="shared" si="13"/>
        <v>0</v>
      </c>
      <c r="F48" s="27">
        <f t="shared" si="13"/>
        <v>0</v>
      </c>
      <c r="G48" s="27">
        <f t="shared" si="13"/>
        <v>0</v>
      </c>
      <c r="H48" s="27">
        <f t="shared" si="13"/>
        <v>0</v>
      </c>
      <c r="I48" s="27">
        <f t="shared" si="13"/>
        <v>0</v>
      </c>
      <c r="J48" s="27">
        <f t="shared" si="13"/>
        <v>0</v>
      </c>
      <c r="K48" s="27">
        <f t="shared" si="13"/>
        <v>0</v>
      </c>
      <c r="L48" s="27">
        <f t="shared" si="13"/>
        <v>0</v>
      </c>
      <c r="M48" s="27">
        <f t="shared" si="13"/>
        <v>0</v>
      </c>
      <c r="N48" s="27">
        <f t="shared" si="13"/>
        <v>0</v>
      </c>
      <c r="O48" s="27">
        <f t="shared" si="13"/>
        <v>0</v>
      </c>
      <c r="P48" s="27">
        <f t="shared" si="13"/>
        <v>0</v>
      </c>
      <c r="Q48" s="27">
        <f t="shared" si="13"/>
        <v>0</v>
      </c>
      <c r="R48" s="27">
        <f t="shared" si="13"/>
        <v>0</v>
      </c>
      <c r="S48" s="27">
        <f t="shared" si="13"/>
        <v>0</v>
      </c>
      <c r="T48" s="27">
        <f t="shared" si="13"/>
        <v>0</v>
      </c>
      <c r="U48" s="27">
        <f t="shared" si="13"/>
        <v>0</v>
      </c>
      <c r="V48" s="27">
        <f t="shared" si="13"/>
        <v>0</v>
      </c>
      <c r="W48" s="27">
        <f t="shared" si="13"/>
        <v>0</v>
      </c>
      <c r="X48" s="27">
        <f t="shared" si="13"/>
        <v>0</v>
      </c>
      <c r="Y48" s="27">
        <f t="shared" si="13"/>
        <v>0</v>
      </c>
      <c r="Z48" s="27">
        <f t="shared" si="13"/>
        <v>0</v>
      </c>
      <c r="AA48" s="27">
        <f t="shared" si="13"/>
        <v>0</v>
      </c>
      <c r="AB48" s="15"/>
    </row>
    <row r="49" ht="14.1" customHeight="1">
      <c r="A49" s="5"/>
      <c r="B49" s="35"/>
      <c r="C49" s="6" t="s">
        <v>29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15">
        <f>SUM(D49:AA49)</f>
        <v>0</v>
      </c>
    </row>
    <row r="50" ht="14.1" customHeight="1">
      <c r="A50" s="11">
        <v>44184</v>
      </c>
      <c r="B50" s="33" t="s">
        <v>53</v>
      </c>
      <c r="C50" s="6" t="s">
        <v>28</v>
      </c>
      <c r="D50" s="7">
        <v>6.3399999999999999</v>
      </c>
      <c r="E50" s="7">
        <v>6.3399999999999999</v>
      </c>
      <c r="F50" s="7">
        <v>6.3399999999999999</v>
      </c>
      <c r="G50" s="7">
        <v>6.3399999999999999</v>
      </c>
      <c r="H50" s="7">
        <v>6.3399999999999999</v>
      </c>
      <c r="I50" s="7">
        <v>6.3399999999999999</v>
      </c>
      <c r="J50" s="7">
        <v>6.3399999999999999</v>
      </c>
      <c r="K50" s="7">
        <v>6.3399999999999999</v>
      </c>
      <c r="L50" s="7">
        <v>6.3399999999999999</v>
      </c>
      <c r="M50" s="7">
        <v>6.3399999999999999</v>
      </c>
      <c r="N50" s="7">
        <v>6.3399999999999999</v>
      </c>
      <c r="O50" s="7">
        <v>6.3399999999999999</v>
      </c>
      <c r="P50" s="7">
        <v>6.3399999999999999</v>
      </c>
      <c r="Q50" s="7">
        <v>6.3399999999999999</v>
      </c>
      <c r="R50" s="7">
        <v>6.3399999999999999</v>
      </c>
      <c r="S50" s="7">
        <v>6.3399999999999999</v>
      </c>
      <c r="T50" s="7">
        <v>6.3399999999999999</v>
      </c>
      <c r="U50" s="7">
        <v>6.3399999999999999</v>
      </c>
      <c r="V50" s="7">
        <v>6.3399999999999999</v>
      </c>
      <c r="W50" s="7">
        <v>6.3399999999999999</v>
      </c>
      <c r="X50" s="7">
        <v>6.3399999999999999</v>
      </c>
      <c r="Y50" s="7">
        <v>6.3399999999999999</v>
      </c>
      <c r="Z50" s="7">
        <v>6.3399999999999999</v>
      </c>
      <c r="AA50" s="7">
        <v>6.3399999999999999</v>
      </c>
      <c r="AB50" s="15"/>
    </row>
    <row r="51" ht="14.1" customHeight="1">
      <c r="A51" s="5"/>
      <c r="B51" s="34"/>
      <c r="C51" s="11" t="s">
        <v>35</v>
      </c>
      <c r="D51" s="27">
        <f t="shared" ref="D51:AA51" si="14">(D52/D50)/1.73</f>
        <v>7.877318064951405</v>
      </c>
      <c r="E51" s="27">
        <f t="shared" si="14"/>
        <v>7.877318064951405</v>
      </c>
      <c r="F51" s="27">
        <f t="shared" si="14"/>
        <v>9.0260936160901526</v>
      </c>
      <c r="G51" s="27">
        <f t="shared" si="14"/>
        <v>10.568735070476469</v>
      </c>
      <c r="H51" s="27">
        <f t="shared" si="14"/>
        <v>12.144198683466747</v>
      </c>
      <c r="I51" s="27">
        <f t="shared" si="14"/>
        <v>13.030396965773782</v>
      </c>
      <c r="J51" s="27">
        <f t="shared" si="14"/>
        <v>12.702175379734141</v>
      </c>
      <c r="K51" s="27">
        <f t="shared" si="14"/>
        <v>12.341131635090536</v>
      </c>
      <c r="L51" s="27">
        <f t="shared" si="14"/>
        <v>13.32579639320946</v>
      </c>
      <c r="M51" s="27">
        <f t="shared" si="14"/>
        <v>13.424262869021355</v>
      </c>
      <c r="N51" s="27">
        <f t="shared" si="14"/>
        <v>12.242665159278642</v>
      </c>
      <c r="O51" s="27">
        <f t="shared" si="14"/>
        <v>13.227329917397569</v>
      </c>
      <c r="P51" s="27">
        <f t="shared" si="14"/>
        <v>15.131015116427491</v>
      </c>
      <c r="Q51" s="27">
        <f t="shared" si="14"/>
        <v>15.492058861071097</v>
      </c>
      <c r="R51" s="27">
        <f t="shared" si="14"/>
        <v>16.772123046625701</v>
      </c>
      <c r="S51" s="27">
        <f t="shared" si="14"/>
        <v>16.378257143378129</v>
      </c>
      <c r="T51" s="27">
        <f t="shared" si="14"/>
        <v>15.82028044711074</v>
      </c>
      <c r="U51" s="27">
        <f t="shared" si="14"/>
        <v>15.557703178279025</v>
      </c>
      <c r="V51" s="27">
        <f t="shared" si="14"/>
        <v>13.818128772268924</v>
      </c>
      <c r="W51" s="27">
        <f t="shared" si="14"/>
        <v>11.422111194179536</v>
      </c>
      <c r="X51" s="27">
        <f t="shared" si="14"/>
        <v>10.076402691417007</v>
      </c>
      <c r="Y51" s="27">
        <f t="shared" si="14"/>
        <v>9.0260936160901526</v>
      </c>
      <c r="Z51" s="27">
        <f t="shared" si="14"/>
        <v>8.5994055542386185</v>
      </c>
      <c r="AA51" s="27">
        <f t="shared" si="14"/>
        <v>8.5665833956346535</v>
      </c>
      <c r="AB51" s="15"/>
    </row>
    <row r="52" ht="14.1" customHeight="1">
      <c r="A52" s="5"/>
      <c r="B52" s="35"/>
      <c r="C52" s="6" t="s">
        <v>29</v>
      </c>
      <c r="D52" s="29">
        <v>86.400000000000006</v>
      </c>
      <c r="E52" s="29">
        <v>86.400000000000006</v>
      </c>
      <c r="F52" s="29">
        <v>99</v>
      </c>
      <c r="G52" s="29">
        <v>115.92</v>
      </c>
      <c r="H52" s="29">
        <v>133.19999999999999</v>
      </c>
      <c r="I52" s="29">
        <v>142.91999999999999</v>
      </c>
      <c r="J52" s="29">
        <v>139.31999999999999</v>
      </c>
      <c r="K52" s="29">
        <v>135.36000000000001</v>
      </c>
      <c r="L52" s="29">
        <v>146.16</v>
      </c>
      <c r="M52" s="29">
        <v>147.24000000000001</v>
      </c>
      <c r="N52" s="29">
        <v>134.28</v>
      </c>
      <c r="O52" s="29">
        <v>145.08000000000001</v>
      </c>
      <c r="P52" s="29">
        <v>165.96000000000001</v>
      </c>
      <c r="Q52" s="29">
        <v>169.91999999999999</v>
      </c>
      <c r="R52" s="29">
        <v>183.96000000000001</v>
      </c>
      <c r="S52" s="29">
        <v>179.63999999999999</v>
      </c>
      <c r="T52" s="29">
        <v>173.52000000000001</v>
      </c>
      <c r="U52" s="29">
        <v>170.63999999999999</v>
      </c>
      <c r="V52" s="29">
        <v>151.56</v>
      </c>
      <c r="W52" s="29">
        <v>125.27999999999999</v>
      </c>
      <c r="X52" s="29">
        <v>110.52000000000001</v>
      </c>
      <c r="Y52" s="29">
        <v>99</v>
      </c>
      <c r="Z52" s="29">
        <v>94.320000000000007</v>
      </c>
      <c r="AA52" s="29">
        <v>93.960000000000008</v>
      </c>
      <c r="AB52" s="15">
        <f>SUM(D52:AA52)</f>
        <v>3229.5600000000004</v>
      </c>
    </row>
    <row r="53" ht="12.75">
      <c r="A53" s="11">
        <v>44184</v>
      </c>
      <c r="B53" s="30" t="s">
        <v>49</v>
      </c>
      <c r="C53" s="17" t="s">
        <v>28</v>
      </c>
      <c r="D53" s="10">
        <v>10.5</v>
      </c>
      <c r="E53" s="10">
        <v>10.5</v>
      </c>
      <c r="F53" s="10">
        <v>10.5</v>
      </c>
      <c r="G53" s="10">
        <v>10.5</v>
      </c>
      <c r="H53" s="10">
        <v>10.5</v>
      </c>
      <c r="I53" s="10">
        <v>10.5</v>
      </c>
      <c r="J53" s="10">
        <v>10.5</v>
      </c>
      <c r="K53" s="10">
        <v>10.5</v>
      </c>
      <c r="L53" s="10">
        <v>10.5</v>
      </c>
      <c r="M53" s="10">
        <v>10.5</v>
      </c>
      <c r="N53" s="10">
        <v>10.5</v>
      </c>
      <c r="O53" s="10">
        <v>10.5</v>
      </c>
      <c r="P53" s="10">
        <v>10.5</v>
      </c>
      <c r="Q53" s="10">
        <v>10.5</v>
      </c>
      <c r="R53" s="10">
        <v>10.5</v>
      </c>
      <c r="S53" s="10">
        <v>10.5</v>
      </c>
      <c r="T53" s="10">
        <v>10.5</v>
      </c>
      <c r="U53" s="10">
        <v>10.5</v>
      </c>
      <c r="V53" s="10">
        <v>10.5</v>
      </c>
      <c r="W53" s="10">
        <v>10.5</v>
      </c>
      <c r="X53" s="10">
        <v>10.5</v>
      </c>
      <c r="Y53" s="10">
        <v>10.5</v>
      </c>
      <c r="Z53" s="10">
        <v>10.5</v>
      </c>
      <c r="AA53" s="10">
        <v>10.5</v>
      </c>
      <c r="AB53" s="15"/>
    </row>
    <row r="54" ht="14.1" customHeight="1">
      <c r="A54" s="11"/>
      <c r="B54" s="31"/>
      <c r="C54" s="11" t="s">
        <v>35</v>
      </c>
      <c r="D54" s="27">
        <f t="shared" ref="D54:AA54" si="15">(D55/D53)/1.73</f>
        <v>0</v>
      </c>
      <c r="E54" s="27">
        <f t="shared" si="15"/>
        <v>0</v>
      </c>
      <c r="F54" s="27">
        <f t="shared" si="15"/>
        <v>0</v>
      </c>
      <c r="G54" s="27">
        <f t="shared" si="15"/>
        <v>0</v>
      </c>
      <c r="H54" s="27">
        <f t="shared" si="15"/>
        <v>0</v>
      </c>
      <c r="I54" s="27">
        <f t="shared" si="15"/>
        <v>0</v>
      </c>
      <c r="J54" s="27">
        <f t="shared" si="15"/>
        <v>0</v>
      </c>
      <c r="K54" s="27">
        <f t="shared" si="15"/>
        <v>0</v>
      </c>
      <c r="L54" s="27">
        <f t="shared" si="15"/>
        <v>0</v>
      </c>
      <c r="M54" s="27">
        <f t="shared" si="15"/>
        <v>0</v>
      </c>
      <c r="N54" s="27">
        <f t="shared" si="15"/>
        <v>0</v>
      </c>
      <c r="O54" s="27">
        <f t="shared" si="15"/>
        <v>0</v>
      </c>
      <c r="P54" s="27">
        <f t="shared" si="15"/>
        <v>0</v>
      </c>
      <c r="Q54" s="27">
        <f t="shared" si="15"/>
        <v>0</v>
      </c>
      <c r="R54" s="27">
        <f t="shared" si="15"/>
        <v>0</v>
      </c>
      <c r="S54" s="27">
        <f t="shared" si="15"/>
        <v>0</v>
      </c>
      <c r="T54" s="27">
        <f t="shared" si="15"/>
        <v>0</v>
      </c>
      <c r="U54" s="27">
        <f t="shared" si="15"/>
        <v>0</v>
      </c>
      <c r="V54" s="27">
        <f t="shared" si="15"/>
        <v>0</v>
      </c>
      <c r="W54" s="27">
        <f t="shared" si="15"/>
        <v>0</v>
      </c>
      <c r="X54" s="27">
        <f t="shared" si="15"/>
        <v>0</v>
      </c>
      <c r="Y54" s="27">
        <f t="shared" si="15"/>
        <v>0</v>
      </c>
      <c r="Z54" s="27">
        <f t="shared" si="15"/>
        <v>0</v>
      </c>
      <c r="AA54" s="27">
        <f t="shared" si="15"/>
        <v>0</v>
      </c>
      <c r="AB54" s="15"/>
      <c r="AF54" s="16"/>
    </row>
    <row r="55" ht="12.75">
      <c r="A55" s="9"/>
      <c r="B55" s="32"/>
      <c r="C55" s="18" t="s">
        <v>29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15">
        <f>SUM(D55:AA55)</f>
        <v>0</v>
      </c>
    </row>
    <row r="56" ht="12.75">
      <c r="A56" s="11">
        <v>44184</v>
      </c>
      <c r="B56" s="30" t="s">
        <v>50</v>
      </c>
      <c r="C56" s="6" t="s">
        <v>28</v>
      </c>
      <c r="D56" s="10">
        <v>10.5</v>
      </c>
      <c r="E56" s="10">
        <v>10.5</v>
      </c>
      <c r="F56" s="10">
        <v>10.5</v>
      </c>
      <c r="G56" s="10">
        <v>10.5</v>
      </c>
      <c r="H56" s="10">
        <v>10.5</v>
      </c>
      <c r="I56" s="10">
        <v>10.5</v>
      </c>
      <c r="J56" s="10">
        <v>10.5</v>
      </c>
      <c r="K56" s="10">
        <v>10.5</v>
      </c>
      <c r="L56" s="10">
        <v>10.5</v>
      </c>
      <c r="M56" s="10">
        <v>10.5</v>
      </c>
      <c r="N56" s="10">
        <v>10.5</v>
      </c>
      <c r="O56" s="10">
        <v>10.5</v>
      </c>
      <c r="P56" s="10">
        <v>10.5</v>
      </c>
      <c r="Q56" s="10">
        <v>10.5</v>
      </c>
      <c r="R56" s="10">
        <v>10.5</v>
      </c>
      <c r="S56" s="10">
        <v>10.5</v>
      </c>
      <c r="T56" s="10">
        <v>10.5</v>
      </c>
      <c r="U56" s="10">
        <v>10.5</v>
      </c>
      <c r="V56" s="10">
        <v>10.5</v>
      </c>
      <c r="W56" s="10">
        <v>10.5</v>
      </c>
      <c r="X56" s="10">
        <v>10.5</v>
      </c>
      <c r="Y56" s="10">
        <v>10.5</v>
      </c>
      <c r="Z56" s="10">
        <v>10.5</v>
      </c>
      <c r="AA56" s="10">
        <v>10.5</v>
      </c>
      <c r="AB56" s="15"/>
    </row>
    <row r="57" ht="14.1" customHeight="1">
      <c r="A57" s="11"/>
      <c r="B57" s="31"/>
      <c r="C57" s="11" t="s">
        <v>35</v>
      </c>
      <c r="D57" s="27">
        <f t="shared" ref="D57:AA57" si="16">(D58/D56)/1.73</f>
        <v>22.526837324525182</v>
      </c>
      <c r="E57" s="27">
        <f t="shared" si="16"/>
        <v>22.493806771263419</v>
      </c>
      <c r="F57" s="27">
        <f t="shared" si="16"/>
        <v>23.484723369116431</v>
      </c>
      <c r="G57" s="27">
        <f t="shared" si="16"/>
        <v>26.68868703550784</v>
      </c>
      <c r="H57" s="27">
        <f t="shared" si="16"/>
        <v>31.742361684558219</v>
      </c>
      <c r="I57" s="27">
        <f t="shared" si="16"/>
        <v>35.474814203137903</v>
      </c>
      <c r="J57" s="27">
        <f t="shared" si="16"/>
        <v>41.28819157720892</v>
      </c>
      <c r="K57" s="27">
        <f t="shared" si="16"/>
        <v>44.92155243600331</v>
      </c>
      <c r="L57" s="27">
        <f t="shared" si="16"/>
        <v>44.029727497935589</v>
      </c>
      <c r="M57" s="27">
        <f t="shared" si="16"/>
        <v>43.005780346820814</v>
      </c>
      <c r="N57" s="27">
        <f t="shared" si="16"/>
        <v>41.981833195706024</v>
      </c>
      <c r="O57" s="27">
        <f t="shared" si="16"/>
        <v>42.543352601156066</v>
      </c>
      <c r="P57" s="27">
        <f t="shared" si="16"/>
        <v>46.077621800165161</v>
      </c>
      <c r="Q57" s="27">
        <f t="shared" si="16"/>
        <v>49.545829892650701</v>
      </c>
      <c r="R57" s="27">
        <f t="shared" si="16"/>
        <v>49.248554913294797</v>
      </c>
      <c r="S57" s="27">
        <f t="shared" si="16"/>
        <v>48.356729975227083</v>
      </c>
      <c r="T57" s="27">
        <f t="shared" si="16"/>
        <v>46.242774566473997</v>
      </c>
      <c r="U57" s="27">
        <f t="shared" si="16"/>
        <v>44.756399669694467</v>
      </c>
      <c r="V57" s="27">
        <f t="shared" si="16"/>
        <v>40.759702725020638</v>
      </c>
      <c r="W57" s="27">
        <f t="shared" si="16"/>
        <v>34.946325350949635</v>
      </c>
      <c r="X57" s="27">
        <f t="shared" si="16"/>
        <v>29.991742361684562</v>
      </c>
      <c r="Y57" s="27">
        <f t="shared" si="16"/>
        <v>25.928984310487198</v>
      </c>
      <c r="Z57" s="27">
        <f t="shared" si="16"/>
        <v>23.947151114781171</v>
      </c>
      <c r="AA57" s="27">
        <f t="shared" si="16"/>
        <v>22.791081750619323</v>
      </c>
      <c r="AB57" s="15"/>
      <c r="AF57" s="16"/>
    </row>
    <row r="58" ht="12.75">
      <c r="A58" s="9"/>
      <c r="B58" s="32"/>
      <c r="C58" s="19" t="s">
        <v>29</v>
      </c>
      <c r="D58" s="29">
        <v>409.19999999999999</v>
      </c>
      <c r="E58" s="29">
        <v>408.59999999999997</v>
      </c>
      <c r="F58" s="29">
        <v>426.59999999999997</v>
      </c>
      <c r="G58" s="29">
        <v>484.79999999999995</v>
      </c>
      <c r="H58" s="29">
        <v>576.60000000000002</v>
      </c>
      <c r="I58" s="29">
        <v>644.39999999999998</v>
      </c>
      <c r="J58" s="29">
        <v>750</v>
      </c>
      <c r="K58" s="29">
        <v>816.00000000000011</v>
      </c>
      <c r="L58" s="29">
        <v>799.79999999999995</v>
      </c>
      <c r="M58" s="29">
        <v>781.20000000000005</v>
      </c>
      <c r="N58" s="29">
        <v>762.59999999999991</v>
      </c>
      <c r="O58" s="29">
        <v>772.79999999999995</v>
      </c>
      <c r="P58" s="29">
        <v>837.00000000000011</v>
      </c>
      <c r="Q58" s="29">
        <v>900</v>
      </c>
      <c r="R58" s="29">
        <v>894.60000000000002</v>
      </c>
      <c r="S58" s="29">
        <v>878.39999999999998</v>
      </c>
      <c r="T58" s="29">
        <v>840.00000000000011</v>
      </c>
      <c r="U58" s="29">
        <v>813</v>
      </c>
      <c r="V58" s="29">
        <v>740.39999999999998</v>
      </c>
      <c r="W58" s="29">
        <v>634.80000000000007</v>
      </c>
      <c r="X58" s="29">
        <v>544.80000000000007</v>
      </c>
      <c r="Y58" s="29">
        <v>471</v>
      </c>
      <c r="Z58" s="29">
        <v>434.99999999999994</v>
      </c>
      <c r="AA58" s="29">
        <v>414.00000000000006</v>
      </c>
      <c r="AB58" s="20">
        <f>D58+E58+F58+G58+H58+I58+J58+K58+L58+M58+N58+O58+P58+Q58+R58+S58+T58+U58+V58+W58+X58+Y58+Z58+AA58</f>
        <v>16035.599999999999</v>
      </c>
    </row>
    <row r="59" ht="12.75">
      <c r="A59" s="9" t="s">
        <v>31</v>
      </c>
      <c r="B59" s="21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15">
        <f>AB10+AB13+AB16+AB19+AB22+AB25+AB28+AB31+AB34+AB37+AB40+AB43+AB46+AB49+AB52+AB55+AB58</f>
        <v>80802.119999999995</v>
      </c>
    </row>
  </sheetData>
  <mergeCells count="20">
    <mergeCell ref="M2:O2"/>
    <mergeCell ref="A3:D3"/>
    <mergeCell ref="A4:F4"/>
    <mergeCell ref="B23:B25"/>
    <mergeCell ref="B26:B28"/>
    <mergeCell ref="B29:B31"/>
    <mergeCell ref="B11:B13"/>
    <mergeCell ref="B44:B46"/>
    <mergeCell ref="B41:B43"/>
    <mergeCell ref="B8:B10"/>
    <mergeCell ref="B17:B19"/>
    <mergeCell ref="B38:B40"/>
    <mergeCell ref="B35:B37"/>
    <mergeCell ref="B56:B58"/>
    <mergeCell ref="B47:B49"/>
    <mergeCell ref="B50:B52"/>
    <mergeCell ref="B14:B16"/>
    <mergeCell ref="B53:B55"/>
    <mergeCell ref="B32:B34"/>
    <mergeCell ref="B20:B22"/>
  </mergeCells>
  <pageMargins left="0.69999999999999996" right="0.69999999999999996" top="0.75" bottom="0.75" header="0.29999999999999999" footer="0.29999999999999999"/>
  <pageSetup paperSize="9" scale="90" firstPageNumber="1" fitToWidth="1" fitToHeight="1" orientation="portrait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ONLYOFFICE/7.1.1.57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