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Июнь 2017" sheetId="1" state="visible" r:id="rId1"/>
  </sheets>
</workbook>
</file>

<file path=xl/sharedStrings.xml><?xml version="1.0" encoding="utf-8"?>
<sst xmlns="http://schemas.openxmlformats.org/spreadsheetml/2006/main" count="59" uniqueCount="59">
  <si>
    <t xml:space="preserve">Красноярский участок</t>
  </si>
  <si>
    <t xml:space="preserve">Название точки учета</t>
  </si>
  <si>
    <t xml:space="preserve">Дата/Час суток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</si>
  <si>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</si>
  <si>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</si>
  <si>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</si>
  <si>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</si>
  <si>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</si>
  <si>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</si>
  <si>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</si>
  <si>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</si>
  <si>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</si>
  <si>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</si>
  <si>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</si>
  <si>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</si>
  <si>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</si>
  <si>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</si>
  <si>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</si>
  <si>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</si>
  <si>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</si>
  <si>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</si>
  <si>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</si>
  <si>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</si>
  <si>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</si>
  <si>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</si>
  <si>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</si>
  <si>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</si>
  <si>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Параметры</t>
  </si>
  <si>
    <t xml:space="preserve">U, кВ</t>
  </si>
  <si>
    <t xml:space="preserve">Итого за сутки</t>
  </si>
  <si>
    <t xml:space="preserve">Результаты замеров электрических параметров, режимов работы</t>
  </si>
  <si>
    <t xml:space="preserve">оборудования, объектов электросетевого хозяйства, то есть замеров </t>
  </si>
  <si>
    <t xml:space="preserve">потокораспределения, уровней напряжения.</t>
  </si>
  <si>
    <t xml:space="preserve">I, А</t>
  </si>
  <si>
    <t xml:space="preserve">Фактический почасовой расход электроэнергии (время Местное)</t>
  </si>
  <si>
    <t xml:space="preserve">РТП-217, 1секция/10кВ</t>
  </si>
  <si>
    <t xml:space="preserve">РТП-217, 2секция/10кВ</t>
  </si>
  <si>
    <t xml:space="preserve"> ООО "Финарт"</t>
  </si>
  <si>
    <t xml:space="preserve">ООО "Финарт", г. Красноярск, ул. Капитанская, 14, помещение 348, офис 1-07.</t>
  </si>
  <si>
    <t xml:space="preserve">Итого за сутки, кВтхч</t>
  </si>
  <si>
    <t xml:space="preserve">16 декабря 2021г</t>
  </si>
  <si>
    <t xml:space="preserve">РТП-256 яч. №22 в сторону ТП-2050 2секции/6кВ</t>
  </si>
  <si>
    <t xml:space="preserve">РТП-256 яч. №15 в сторону ТП-2050 1секции/6кВ</t>
  </si>
  <si>
    <t xml:space="preserve">РТП-256 яч. №23 в сторону ТП-2048 1секции/6кВ</t>
  </si>
  <si>
    <t xml:space="preserve">РТП-256 яч. №24 в сторону ТП-2048 2секции/6кВ</t>
  </si>
  <si>
    <t xml:space="preserve">РТП-256 яч. №27 в сторону ТП-2025 1секции/6кВ</t>
  </si>
  <si>
    <t xml:space="preserve">РТП-256 яч. №26 в сторону ТП-2025 2секции/6кВ</t>
  </si>
  <si>
    <t xml:space="preserve">РТП-256 яч. №11 в сторону ТП-2041 1секции/6кВ</t>
  </si>
  <si>
    <t xml:space="preserve">РТП-256 яч. №12 в сторону ТП-2041 2секции/6кВ</t>
  </si>
  <si>
    <t xml:space="preserve">РТП-256 яч. №9 в сторону 1Т/6кВ</t>
  </si>
  <si>
    <t xml:space="preserve">РТП-256 яч. №16 в сторону 2Т/6кВ</t>
  </si>
  <si>
    <t xml:space="preserve">РП-13, яч.№5,  1сек./6кВ      Ф.13А108/6кВ</t>
  </si>
  <si>
    <t xml:space="preserve">РП-13, яч.№6, 2сек./6кВ      Ф.13А131/6кВ</t>
  </si>
  <si>
    <t xml:space="preserve">РТП-2012, яч.№1,  1сек./6кВ      Ф.9721/6кВ</t>
  </si>
  <si>
    <t xml:space="preserve">РТП-2012, яч.№2,  2сек./6кВ      Ф.9742/6кВ</t>
  </si>
  <si>
    <t xml:space="preserve">РТП-256 яч. №14 в сторону ТП-2011/1</t>
  </si>
  <si>
    <t xml:space="preserve">РТП-256 яч. №29, в сторону РТП-2012 3 секции/6кВ</t>
  </si>
  <si>
    <t xml:space="preserve">РТП-256 яч. №28, в сторону РТП-2012 4 секции/6кВ</t>
  </si>
  <si>
    <t xml:space="preserve">P, кВтхч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</si>
</sst>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mmmm\ yyyy;@"/>
    <numFmt numFmtId="167" formatCode="dd/mm/yy;@"/>
    <numFmt numFmtId="178" formatCode="0.000"/>
  </numFmts>
  <fonts count="37">
    <font>
      <name val="Arial"/>
      <sz val="10.000000"/>
    </font>
    <font>
      <name val="Arial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Calibri"/>
      <color indexed="65"/>
      <sz val="11.000000"/>
    </font>
    <font>
      <name val="Calibri"/>
      <b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color indexed="2"/>
      <sz val="11.000000"/>
    </font>
    <font>
      <name val="Calibri"/>
      <color indexed="20"/>
      <sz val="11.000000"/>
    </font>
    <font>
      <name val="Calibri"/>
      <color indexed="17"/>
      <sz val="11.000000"/>
    </font>
    <font>
      <name val="Cambria"/>
      <b/>
      <color indexed="56"/>
      <sz val="18.000000"/>
    </font>
    <font>
      <name val="Calibri"/>
      <i/>
      <color indexed="23"/>
      <sz val="11.000000"/>
    </font>
    <font>
      <name val="Calibri"/>
      <b/>
      <color indexed="56"/>
      <sz val="11.000000"/>
    </font>
    <font>
      <name val="Calibri"/>
      <color indexed="52"/>
      <sz val="11.000000"/>
    </font>
    <font>
      <name val="Calibri"/>
      <color indexed="60"/>
      <sz val="11.000000"/>
    </font>
    <font>
      <name val="Calibri"/>
      <b/>
      <color indexed="65"/>
      <sz val="11.000000"/>
    </font>
    <font>
      <name val="Arial"/>
      <sz val="12.000000"/>
    </font>
    <font>
      <name val="Arial"/>
      <color indexed="64"/>
      <sz val="10.000000"/>
    </font>
    <font>
      <name val="Arial"/>
      <sz val="8.000000"/>
    </font>
    <font>
      <name val="Arial"/>
      <b/>
      <sz val="8.000000"/>
    </font>
    <font>
      <name val="Arial"/>
      <color theme="1" tint="0"/>
      <sz val="10.000000"/>
    </font>
  </fonts>
  <fills count="43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0"/>
        <bgColor indexed="31"/>
      </patternFill>
    </fill>
    <fill>
      <patternFill patternType="solid">
        <fgColor theme="0" tint="0"/>
        <bgColor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">
    <xf fontId="0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2" fillId="4" borderId="0" numFmtId="0">
      <alignment horizontal="general" shrinkToFit="0" vertical="bottom" wrapText="0"/>
    </xf>
    <xf fontId="2" fillId="5" borderId="0" numFmtId="0">
      <alignment horizontal="general" shrinkToFit="0" vertical="bottom" wrapText="0"/>
    </xf>
    <xf fontId="2" fillId="6" borderId="0" numFmtId="0">
      <alignment horizontal="general" shrinkToFit="0" vertical="bottom" wrapText="0"/>
    </xf>
    <xf fontId="2" fillId="7" borderId="0" numFmtId="0">
      <alignment horizontal="general" shrinkToFit="0" vertical="bottom" wrapText="0"/>
    </xf>
    <xf fontId="2" fillId="8" borderId="0" numFmtId="0">
      <alignment horizontal="general" shrinkToFit="0" vertical="bottom" wrapText="0"/>
    </xf>
    <xf fontId="2" fillId="9" borderId="0" numFmtId="0">
      <alignment horizontal="general" shrinkToFit="0" vertical="bottom" wrapText="0"/>
    </xf>
    <xf fontId="2" fillId="10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3" fillId="14" borderId="0" numFmtId="0">
      <alignment horizontal="general" shrinkToFit="0" vertical="bottom" wrapText="0"/>
    </xf>
    <xf fontId="3" fillId="15" borderId="0" numFmtId="0">
      <alignment horizontal="general" shrinkToFit="0" vertical="bottom" wrapText="0"/>
    </xf>
    <xf fontId="3" fillId="16" borderId="0" numFmtId="0">
      <alignment horizontal="general" shrinkToFit="0" vertical="bottom" wrapText="0"/>
    </xf>
    <xf fontId="3" fillId="17" borderId="0" numFmtId="0">
      <alignment horizontal="general" shrinkToFit="0" vertical="bottom" wrapText="0"/>
    </xf>
    <xf fontId="3" fillId="18" borderId="0" numFmtId="0">
      <alignment horizontal="general" shrinkToFit="0" vertical="bottom" wrapText="0"/>
    </xf>
    <xf fontId="3" fillId="19" borderId="0" numFmtId="0">
      <alignment horizontal="general" shrinkToFit="0" vertical="bottom" wrapText="0"/>
    </xf>
    <xf fontId="3" fillId="20" borderId="0" numFmtId="0">
      <alignment horizontal="general" shrinkToFit="0" vertical="bottom" wrapText="0"/>
    </xf>
    <xf fontId="3" fillId="21" borderId="0" numFmtId="0">
      <alignment horizontal="general" shrinkToFit="0" vertical="bottom" wrapText="0"/>
    </xf>
    <xf fontId="3" fillId="22" borderId="0" numFmtId="0">
      <alignment horizontal="general" shrinkToFit="0" vertical="bottom" wrapText="0"/>
    </xf>
    <xf fontId="3" fillId="23" borderId="0" numFmtId="0">
      <alignment horizontal="general" shrinkToFit="0" vertical="bottom" wrapText="0"/>
    </xf>
    <xf fontId="3" fillId="24" borderId="0" numFmtId="0">
      <alignment horizontal="general" shrinkToFit="0" vertical="bottom" wrapText="0"/>
    </xf>
    <xf fontId="3" fillId="25" borderId="0" numFmtId="0">
      <alignment horizontal="general" shrinkToFit="0" vertical="bottom" wrapText="0"/>
    </xf>
    <xf fontId="4" fillId="26" borderId="1" numFmtId="0">
      <alignment horizontal="general" shrinkToFit="0" vertical="bottom" wrapText="0"/>
    </xf>
    <xf fontId="5" fillId="27" borderId="2" numFmtId="0">
      <alignment horizontal="general" shrinkToFit="0" vertical="bottom" wrapText="0"/>
    </xf>
    <xf fontId="6" fillId="27" borderId="1" numFmtId="0">
      <alignment horizontal="general" shrinkToFit="0" vertical="bottom" wrapText="0"/>
    </xf>
    <xf fontId="1" fillId="0" borderId="0" numFmtId="44">
      <alignment horizontal="general" shrinkToFit="0" vertical="bottom" wrapText="0"/>
    </xf>
    <xf fontId="1" fillId="0" borderId="0" numFmtId="42">
      <alignment horizontal="general" shrinkToFit="0" vertical="bottom" wrapText="0"/>
    </xf>
    <xf fontId="7" fillId="0" borderId="3" numFmtId="0">
      <alignment horizontal="general" shrinkToFit="0" vertical="bottom" wrapText="0"/>
    </xf>
    <xf fontId="8" fillId="0" borderId="4" numFmtId="0">
      <alignment horizontal="general" shrinkToFit="0" vertical="bottom" wrapText="0"/>
    </xf>
    <xf fontId="9" fillId="0" borderId="5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10" fillId="0" borderId="6" numFmtId="0">
      <alignment horizontal="general" shrinkToFit="0" vertical="bottom" wrapText="0"/>
    </xf>
    <xf fontId="11" fillId="28" borderId="7" numFmtId="0">
      <alignment horizontal="general" shrinkToFit="0" vertical="bottom" wrapText="0"/>
    </xf>
    <xf fontId="12" fillId="0" borderId="0" numFmtId="0">
      <alignment horizontal="general" shrinkToFit="0" vertical="bottom" wrapText="0"/>
    </xf>
    <xf fontId="13" fillId="29" borderId="0" numFmtId="0">
      <alignment horizontal="general" shrinkToFit="0" vertical="bottom" wrapText="0"/>
    </xf>
    <xf fontId="14" fillId="30" borderId="0" numFmtId="0">
      <alignment horizontal="general" shrinkToFit="0" vertical="bottom" wrapText="0"/>
    </xf>
    <xf fontId="15" fillId="0" borderId="0" numFmtId="0">
      <alignment horizontal="general" shrinkToFit="0" vertical="bottom" wrapText="0"/>
    </xf>
    <xf fontId="0" fillId="31" borderId="8" numFmtId="0">
      <alignment horizontal="general" shrinkToFit="0" vertical="bottom" wrapText="0"/>
    </xf>
    <xf fontId="1" fillId="0" borderId="0" numFmtId="9">
      <alignment horizontal="general" shrinkToFit="0" vertical="bottom" wrapText="0"/>
    </xf>
    <xf fontId="16" fillId="0" borderId="9" numFmtId="0">
      <alignment horizontal="general" shrinkToFit="0" vertical="bottom" wrapText="0"/>
    </xf>
    <xf fontId="17" fillId="0" borderId="0" numFmtId="0">
      <alignment horizontal="general" shrinkToFit="0" vertical="bottom" wrapText="0"/>
    </xf>
    <xf fontId="1" fillId="0" borderId="0" numFmtId="43">
      <alignment horizontal="general" shrinkToFit="0" vertical="bottom" wrapText="0"/>
    </xf>
    <xf fontId="1" fillId="0" borderId="0" numFmtId="41">
      <alignment horizontal="general" shrinkToFit="0" vertical="bottom" wrapText="0"/>
    </xf>
    <xf fontId="18" fillId="32" borderId="0" numFmtId="0">
      <alignment horizontal="general" shrinkToFit="0" vertical="bottom" wrapText="0"/>
    </xf>
    <xf fontId="19" fillId="33" borderId="0" numFmtId="0">
      <alignment horizontal="general" shrinkToFit="0" vertical="bottom" wrapText="0"/>
    </xf>
    <xf fontId="20" fillId="0" borderId="10" numFmtId="0">
      <alignment horizontal="general" shrinkToFit="0" vertical="bottom" wrapText="0"/>
    </xf>
    <xf fontId="21" fillId="34" borderId="11" numFmtId="0">
      <alignment horizontal="general" shrinkToFit="0" vertical="bottom" wrapText="0"/>
    </xf>
    <xf fontId="22" fillId="35" borderId="12" numFmtId="0">
      <alignment horizontal="general" shrinkToFit="0" vertical="bottom" wrapText="0"/>
    </xf>
    <xf fontId="23" fillId="0" borderId="0" numFmtId="0">
      <alignment horizontal="general" shrinkToFit="0" vertical="bottom" wrapText="0"/>
    </xf>
    <xf fontId="24" fillId="36" borderId="0" numFmtId="0">
      <alignment horizontal="general" shrinkToFit="0" vertical="bottom" wrapText="0"/>
    </xf>
    <xf fontId="25" fillId="37" borderId="0" numFmtId="0">
      <alignment horizontal="general" shrinkToFit="0" vertical="bottom" wrapText="0"/>
    </xf>
    <xf fontId="26" fillId="0" borderId="0" numFmtId="0">
      <alignment horizontal="general" shrinkToFit="0" vertical="bottom" wrapText="0"/>
    </xf>
    <xf fontId="27" fillId="0" borderId="0" numFmtId="0">
      <alignment horizontal="general" shrinkToFit="0" vertical="bottom" wrapText="0"/>
    </xf>
    <xf fontId="28" fillId="0" borderId="0" numFmtId="0">
      <alignment horizontal="general" shrinkToFit="0" vertical="bottom" wrapText="0"/>
    </xf>
    <xf fontId="29" fillId="0" borderId="13" numFmtId="0">
      <alignment horizontal="general" shrinkToFit="0" vertical="bottom" wrapText="0"/>
    </xf>
    <xf fontId="0" fillId="38" borderId="14" numFmtId="0">
      <alignment horizontal="general" shrinkToFit="0" vertical="bottom" wrapText="0"/>
    </xf>
    <xf fontId="30" fillId="39" borderId="0" numFmtId="0">
      <alignment horizontal="general" shrinkToFit="0" vertical="bottom" wrapText="0"/>
    </xf>
    <xf fontId="31" fillId="40" borderId="15" numFmtId="0">
      <alignment horizontal="general" shrinkToFit="0" vertical="bottom" wrapText="0"/>
    </xf>
  </cellStyleXfs>
  <cellXfs count="40">
    <xf fontId="0" fillId="0" borderId="0" numFmtId="0" xfId="0" applyNumberFormat="0" applyFont="0" applyFill="0" applyBorder="0" applyAlignment="0">
      <alignment horizontal="general" shrinkToFit="0" vertical="bottom" wrapText="0"/>
    </xf>
    <xf fontId="0" fillId="0" borderId="0" numFmtId="0" xfId="0" applyNumberFormat="0" applyFont="1" applyFill="0" applyBorder="0" applyAlignment="0">
      <alignment horizontal="general" shrinkToFit="0" vertical="bottom" wrapText="0"/>
    </xf>
    <xf fontId="32" fillId="0" borderId="0" numFmtId="0" xfId="0" applyNumberFormat="0" applyFont="1" applyFill="0" applyBorder="0" applyAlignment="1">
      <alignment horizontal="center" shrinkToFit="0" vertical="bottom" wrapText="0"/>
    </xf>
    <xf fontId="0" fillId="0" borderId="0" numFmtId="0" xfId="0" applyNumberFormat="0" applyFont="1" applyFill="0" applyBorder="0" applyAlignment="1">
      <alignment horizontal="center" shrinkToFit="0" vertical="bottom" wrapText="0"/>
    </xf>
    <xf fontId="0" fillId="35" borderId="16" numFmtId="0" xfId="0" applyNumberFormat="0" applyFont="1" applyFill="1" applyBorder="1" applyAlignment="1">
      <alignment horizontal="center" shrinkToFit="0" vertical="center" wrapText="1"/>
    </xf>
    <xf fontId="0" fillId="0" borderId="16" numFmtId="49" xfId="0" applyNumberFormat="1" applyFont="1" applyFill="0" applyBorder="1" applyAlignment="1">
      <alignment horizontal="left" shrinkToFit="0" vertical="top" wrapText="0"/>
    </xf>
    <xf fontId="0" fillId="0" borderId="16" numFmtId="167" xfId="0" applyNumberFormat="1" applyFont="1" applyFill="0" applyBorder="1" applyAlignment="1">
      <alignment horizontal="left" shrinkToFit="0" vertical="top" wrapText="0"/>
    </xf>
    <xf fontId="0" fillId="0" borderId="16" numFmtId="0" xfId="0" applyNumberFormat="1" applyFont="1" applyFill="1" applyBorder="1" applyAlignment="1">
      <alignment horizontal="left" shrinkToFit="0" vertical="top" wrapText="0"/>
    </xf>
    <xf fontId="0" fillId="0" borderId="0" numFmtId="0" xfId="0" applyNumberFormat="0" applyFont="1" applyFill="1" applyBorder="0" applyAlignment="1">
      <alignment horizontal="general" shrinkToFit="0" vertical="top" wrapText="0"/>
    </xf>
    <xf fontId="0" fillId="0" borderId="16" numFmtId="0" xfId="0" applyNumberFormat="0" applyFont="1" applyFill="0" applyBorder="1" applyAlignment="0">
      <alignment horizontal="general" shrinkToFit="0" vertical="bottom" wrapText="0"/>
    </xf>
    <xf fontId="0" fillId="0" borderId="16" numFmtId="0" xfId="0" applyNumberFormat="0" applyFont="1" applyFill="0" applyBorder="1" applyAlignment="1">
      <alignment horizontal="left" shrinkToFit="0" vertical="center" wrapText="0"/>
    </xf>
    <xf fontId="0" fillId="0" borderId="16" numFmtId="167" xfId="0" applyNumberFormat="1" applyFont="1" applyFill="0" applyBorder="1" applyAlignment="1">
      <alignment horizontal="left" shrinkToFit="0" vertical="center" wrapText="0"/>
    </xf>
    <xf fontId="33" fillId="0" borderId="16" numFmtId="0" xfId="0" applyNumberFormat="0" applyFont="1" applyFill="0" applyBorder="1" applyAlignment="1">
      <alignment horizontal="left" shrinkToFit="0" vertical="center" wrapText="0"/>
    </xf>
    <xf fontId="0" fillId="0" borderId="0" numFmtId="0" xfId="0" applyNumberFormat="0" applyFont="1" applyFill="0" applyBorder="0" applyAlignment="1">
      <alignment horizontal="general" shrinkToFit="0" vertical="center" wrapText="1"/>
    </xf>
    <xf fontId="0" fillId="0" borderId="16" numFmtId="0" xfId="0" applyNumberFormat="0" applyFont="1" applyFill="0" applyBorder="1" applyAlignment="1">
      <alignment horizontal="center" shrinkToFit="0" vertical="center" wrapText="1"/>
    </xf>
    <xf fontId="0" fillId="0" borderId="16" numFmtId="0" xfId="0" applyNumberFormat="0" applyFont="1" applyFill="1" applyBorder="1" applyAlignment="1">
      <alignment horizontal="general" shrinkToFit="0" vertical="top" wrapText="0"/>
    </xf>
    <xf fontId="0" fillId="0" borderId="0" numFmtId="2" xfId="0" applyNumberFormat="1" applyFont="1" applyFill="0" applyBorder="0" applyAlignment="0">
      <alignment horizontal="general" shrinkToFit="0" vertical="bottom" wrapText="0"/>
    </xf>
    <xf fontId="0" fillId="0" borderId="17" numFmtId="167" xfId="0" applyNumberFormat="1" applyFont="1" applyFill="0" applyBorder="1" applyAlignment="1">
      <alignment horizontal="left" shrinkToFit="0" vertical="top" wrapText="0"/>
    </xf>
    <xf fontId="0" fillId="41" borderId="16" numFmtId="0" xfId="0" applyNumberFormat="0" applyFont="1" applyFill="1" applyBorder="1" applyAlignment="1">
      <alignment horizontal="center" shrinkToFit="0" vertical="center" wrapText="1"/>
    </xf>
    <xf fontId="0" fillId="0" borderId="18" numFmtId="0" xfId="0" applyNumberFormat="0" applyFont="1" applyFill="0" applyBorder="1" applyAlignment="0">
      <alignment horizontal="general" shrinkToFit="0" vertical="bottom" wrapText="0"/>
    </xf>
    <xf fontId="0" fillId="0" borderId="18" numFmtId="167" xfId="0" applyNumberFormat="1" applyFont="1" applyFill="0" applyBorder="1" applyAlignment="1">
      <alignment horizontal="left" shrinkToFit="0" vertical="top" wrapText="0"/>
    </xf>
    <xf fontId="0" fillId="0" borderId="18" numFmtId="0" xfId="0" applyNumberFormat="0" applyFont="1" applyFill="0" applyBorder="1" applyAlignment="1">
      <alignment horizontal="left" shrinkToFit="0" vertical="center" wrapText="0"/>
    </xf>
    <xf fontId="34" fillId="0" borderId="0" numFmtId="0" xfId="0" applyNumberFormat="0" applyFont="1" applyFill="0" applyBorder="0" applyAlignment="1">
      <alignment horizontal="general" shrinkToFit="0" vertical="bottom" wrapText="0"/>
    </xf>
    <xf fontId="35" fillId="0" borderId="0" numFmtId="0" xfId="0" applyNumberFormat="0" applyFont="1" applyFill="0" applyBorder="0" applyAlignment="0">
      <alignment horizontal="general" shrinkToFit="0" vertical="bottom" wrapText="0"/>
    </xf>
    <xf fontId="33" fillId="0" borderId="16" numFmtId="0" xfId="0" applyNumberFormat="0" applyFont="1" applyFill="0" applyBorder="1" applyAlignment="1">
      <alignment horizontal="center" shrinkToFit="0" vertical="center" wrapText="0"/>
    </xf>
    <xf fontId="33" fillId="0" borderId="16" numFmtId="178" xfId="0" applyNumberFormat="1" applyFont="1" applyFill="0" applyBorder="1" applyAlignment="1">
      <alignment horizontal="left" shrinkToFit="0" vertical="center" wrapText="0"/>
    </xf>
    <xf fontId="36" fillId="0" borderId="16" numFmtId="0" xfId="0" applyNumberFormat="0" applyFont="1" applyFill="0" applyBorder="1" applyAlignment="1">
      <alignment horizontal="left" shrinkToFit="0" vertical="center" wrapText="0"/>
    </xf>
    <xf fontId="36" fillId="0" borderId="16" numFmtId="0" xfId="0" applyNumberFormat="0" applyFont="1" applyFill="0" applyBorder="1" applyAlignment="1">
      <alignment horizontal="left" shrinkToFit="0" vertical="top" wrapText="0"/>
    </xf>
    <xf fontId="0" fillId="42" borderId="17" numFmtId="0" xfId="0" applyNumberFormat="0" applyFont="0" applyFill="1" applyBorder="1" applyAlignment="1">
      <alignment horizontal="general" shrinkToFit="0" vertical="top" wrapText="1"/>
    </xf>
    <xf fontId="0" fillId="42" borderId="19" numFmtId="0" xfId="0" applyNumberFormat="0" applyFont="0" applyFill="1" applyBorder="1" applyAlignment="1">
      <alignment horizontal="general" shrinkToFit="0" vertical="top" wrapText="1"/>
    </xf>
    <xf fontId="0" fillId="42" borderId="20" numFmtId="0" xfId="0" applyNumberFormat="0" applyFont="0" applyFill="1" applyBorder="1" applyAlignment="1">
      <alignment horizontal="general" shrinkToFit="0" vertical="top" wrapText="1"/>
    </xf>
    <xf fontId="0" fillId="42" borderId="17" numFmtId="49" xfId="0" applyNumberFormat="1" applyFont="1" applyFill="1" applyBorder="1" applyAlignment="1">
      <alignment horizontal="general" shrinkToFit="0" vertical="top" wrapText="1"/>
    </xf>
    <xf fontId="0" fillId="42" borderId="19" numFmtId="49" xfId="0" applyNumberFormat="1" applyFont="1" applyFill="1" applyBorder="1" applyAlignment="1">
      <alignment horizontal="general" shrinkToFit="0" vertical="top" wrapText="1"/>
    </xf>
    <xf fontId="0" fillId="42" borderId="20" numFmtId="49" xfId="0" applyNumberFormat="1" applyFont="1" applyFill="1" applyBorder="1" applyAlignment="1">
      <alignment horizontal="general" shrinkToFit="0" vertical="top" wrapText="1"/>
    </xf>
    <xf fontId="0" fillId="42" borderId="17" numFmtId="0" xfId="0" applyNumberFormat="0" applyFont="1" applyFill="1" applyBorder="1" applyAlignment="1">
      <alignment horizontal="general" shrinkToFit="0" vertical="top" wrapText="0"/>
    </xf>
    <xf fontId="0" fillId="42" borderId="19" numFmtId="0" xfId="0" applyNumberFormat="0" applyFont="0" applyFill="1" applyBorder="1" applyAlignment="1">
      <alignment horizontal="general" shrinkToFit="0" vertical="top" wrapText="0"/>
    </xf>
    <xf fontId="0" fillId="42" borderId="20" numFmtId="0" xfId="0" applyNumberFormat="0" applyFont="0" applyFill="1" applyBorder="1" applyAlignment="1">
      <alignment horizontal="general" shrinkToFit="0" vertical="top" wrapText="0"/>
    </xf>
    <xf fontId="32" fillId="0" borderId="0" numFmtId="166" xfId="0" applyNumberFormat="1" applyFont="1" applyFill="0" applyBorder="1" applyAlignment="1">
      <alignment horizontal="center" shrinkToFit="0" vertical="bottom" wrapText="0"/>
    </xf>
    <xf fontId="34" fillId="0" borderId="0" numFmtId="0" xfId="0" applyNumberFormat="0" applyFont="1" applyFill="0" applyBorder="0" applyAlignment="1">
      <alignment horizontal="general" shrinkToFit="0" vertical="bottom" wrapText="0"/>
    </xf>
    <xf fontId="0" fillId="0" borderId="0" numFmtId="0" xfId="0" applyNumberFormat="0" applyFont="0" applyFill="0" applyBorder="0" applyAlignment="1">
      <alignment horizontal="general" shrinkToFit="0" vertical="bottom" wrapText="0"/>
    </xf>
  </cellXfs>
  <cellStyles count="61">
    <cellStyle name="20% - Акцент1" xfId="15" builtinId="30"/>
    <cellStyle name="20% - Акцент2" xfId="16" builtinId="34"/>
    <cellStyle name="20% - Акцент3" xfId="17" builtinId="38"/>
    <cellStyle name="20% - Акцент4" xfId="18" builtinId="42"/>
    <cellStyle name="20% - Акцент5" xfId="19" builtinId="46"/>
    <cellStyle name="20% - Акцент6" xfId="20" builtinId="50"/>
    <cellStyle name="40% - Акцент1" xfId="21" builtinId="31"/>
    <cellStyle name="40% - Акцент2" xfId="22" builtinId="35"/>
    <cellStyle name="40% - Акцент3" xfId="23" builtinId="39"/>
    <cellStyle name="40% - Акцент4" xfId="24" builtinId="43"/>
    <cellStyle name="40% - Акцент5" xfId="25" builtinId="47"/>
    <cellStyle name="40% - Акцент6" xfId="26" builtinId="51"/>
    <cellStyle name="60% - Акцент1" xfId="27" builtinId="32"/>
    <cellStyle name="60% - Акцент2" xfId="28" builtinId="36"/>
    <cellStyle name="60% - Акцент3" xfId="29" builtinId="40"/>
    <cellStyle name="60% - Акцент4" xfId="30" builtinId="44"/>
    <cellStyle name="60% - Акцент5" xfId="31" builtinId="48"/>
    <cellStyle name="60% -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workbookViewId="0">
      <selection activeCell="E69" sqref="E69"/>
    </sheetView>
  </sheetViews>
  <sheetFormatPr baseColWidth="8" defaultRowHeight="12.75" customHeight="1"/>
  <cols>
    <col customWidth="1" min="1" max="2" style="1" width="18.710899999999999"/>
    <col customWidth="1" min="3" max="3" style="1" width="14.855499999999999"/>
    <col customWidth="1" min="4" max="4" style="1" width="9.2851599999999994"/>
    <col customWidth="1" min="5" max="29" style="1" width="9.1406200000000002"/>
    <col bestFit="1" customWidth="1" min="30" max="30" style="1" width="57"/>
    <col customWidth="1" min="31" max="257" style="1" width="9.1406200000000002"/>
  </cols>
  <sheetData>
    <row r="1" ht="15" customHeight="1">
      <c r="A1" s="22" t="s">
        <v>30</v>
      </c>
      <c r="B1" s="22"/>
      <c r="C1" s="22"/>
      <c r="D1" s="22"/>
      <c r="E1" s="22"/>
      <c r="N1" s="2" t="s">
        <v>34</v>
      </c>
      <c r="AB1" s="13"/>
    </row>
    <row r="2" ht="15">
      <c r="A2" s="22" t="s">
        <v>31</v>
      </c>
      <c r="B2" s="22"/>
      <c r="C2" s="22"/>
      <c r="D2" s="22"/>
      <c r="M2" s="37">
        <v>44546</v>
      </c>
      <c r="N2" s="37"/>
      <c r="O2" s="37"/>
      <c r="AB2" s="13"/>
    </row>
    <row r="3" ht="15">
      <c r="A3" s="38" t="s">
        <v>32</v>
      </c>
      <c r="B3" s="39"/>
      <c r="C3" s="39"/>
      <c r="D3" s="39"/>
      <c r="N3" s="2" t="s">
        <v>37</v>
      </c>
    </row>
    <row r="4" ht="12.75" customHeight="1">
      <c r="A4" s="38" t="s">
        <v>38</v>
      </c>
      <c r="B4" s="39"/>
      <c r="C4" s="39"/>
      <c r="D4" s="39"/>
      <c r="E4" s="39"/>
      <c r="F4" s="39"/>
      <c r="N4" s="3" t="s">
        <v>0</v>
      </c>
    </row>
    <row r="5" ht="12.75" customHeight="1">
      <c r="A5" s="23" t="s">
        <v>40</v>
      </c>
      <c r="C5" s="3"/>
    </row>
    <row r="6" ht="12.75" customHeight="1"/>
    <row r="7" ht="30.75" customHeight="1">
      <c r="A7" s="4" t="s">
        <v>2</v>
      </c>
      <c r="B7" s="4" t="s">
        <v>1</v>
      </c>
      <c r="C7" s="4" t="s">
        <v>27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 t="s">
        <v>25</v>
      </c>
      <c r="AA7" s="4" t="s">
        <v>26</v>
      </c>
      <c r="AB7" s="14" t="s">
        <v>29</v>
      </c>
    </row>
    <row r="8" ht="27.75" customHeight="1">
      <c r="A8" s="11">
        <v>44546</v>
      </c>
      <c r="B8" s="31" t="s">
        <v>56</v>
      </c>
      <c r="C8" s="11" t="s">
        <v>28</v>
      </c>
      <c r="D8" s="12">
        <v>6.3399999999999999</v>
      </c>
      <c r="E8" s="12">
        <v>6.3399999999999999</v>
      </c>
      <c r="F8" s="12">
        <v>6.3399999999999999</v>
      </c>
      <c r="G8" s="12">
        <v>6.3399999999999999</v>
      </c>
      <c r="H8" s="12">
        <v>6.3399999999999999</v>
      </c>
      <c r="I8" s="12">
        <v>6.3399999999999999</v>
      </c>
      <c r="J8" s="12">
        <v>6.3399999999999999</v>
      </c>
      <c r="K8" s="12">
        <v>6.3399999999999999</v>
      </c>
      <c r="L8" s="12">
        <v>6.3399999999999999</v>
      </c>
      <c r="M8" s="12">
        <v>6.3399999999999999</v>
      </c>
      <c r="N8" s="12">
        <v>6.3399999999999999</v>
      </c>
      <c r="O8" s="12">
        <v>6.3399999999999999</v>
      </c>
      <c r="P8" s="12">
        <v>6.3399999999999999</v>
      </c>
      <c r="Q8" s="12">
        <v>6.3399999999999999</v>
      </c>
      <c r="R8" s="12">
        <v>6.3399999999999999</v>
      </c>
      <c r="S8" s="12">
        <v>6.3399999999999999</v>
      </c>
      <c r="T8" s="12">
        <v>6.3399999999999999</v>
      </c>
      <c r="U8" s="12">
        <v>6.3399999999999999</v>
      </c>
      <c r="V8" s="12">
        <v>6.3399999999999999</v>
      </c>
      <c r="W8" s="12">
        <v>6.3399999999999999</v>
      </c>
      <c r="X8" s="12">
        <v>6.3399999999999999</v>
      </c>
      <c r="Y8" s="12">
        <v>6.3399999999999999</v>
      </c>
      <c r="Z8" s="12">
        <v>6.3399999999999999</v>
      </c>
      <c r="AA8" s="12">
        <v>6.3399999999999999</v>
      </c>
      <c r="AB8" s="15"/>
    </row>
    <row r="9" ht="15" customHeight="1">
      <c r="A9" s="11"/>
      <c r="B9" s="32"/>
      <c r="C9" s="11" t="s">
        <v>33</v>
      </c>
      <c r="D9" s="12">
        <f>D10/D8/1.73</f>
        <v>3.1181050673765975</v>
      </c>
      <c r="E9" s="12">
        <f t="shared" ref="E9:AA9" si="0">E10/E8/1.73</f>
        <v>3.1509272259805616</v>
      </c>
      <c r="F9" s="12">
        <f t="shared" si="0"/>
        <v>3.1181050673765975</v>
      </c>
      <c r="G9" s="12">
        <f t="shared" si="0"/>
        <v>3.2165715431884903</v>
      </c>
      <c r="H9" s="12">
        <f t="shared" si="0"/>
        <v>3.4463266534162402</v>
      </c>
      <c r="I9" s="12">
        <f t="shared" si="0"/>
        <v>3.6104374464360602</v>
      </c>
      <c r="J9" s="12">
        <f t="shared" si="0"/>
        <v>3.347860177604348</v>
      </c>
      <c r="K9" s="12">
        <f t="shared" si="0"/>
        <v>3.4135044948122752</v>
      </c>
      <c r="L9" s="12">
        <f t="shared" si="0"/>
        <v>3.2822158603964189</v>
      </c>
      <c r="M9" s="12">
        <f t="shared" si="0"/>
        <v>3.6432596050400248</v>
      </c>
      <c r="N9" s="12">
        <f t="shared" si="0"/>
        <v>3.8401925566638102</v>
      </c>
      <c r="O9" s="12">
        <f t="shared" si="0"/>
        <v>4.0699476668915597</v>
      </c>
      <c r="P9" s="12">
        <f t="shared" si="0"/>
        <v>4.1355919840994879</v>
      </c>
      <c r="Q9" s="12">
        <f t="shared" si="0"/>
        <v>4.1355919840994879</v>
      </c>
      <c r="R9" s="12">
        <f t="shared" si="0"/>
        <v>3.6104374464360602</v>
      </c>
      <c r="S9" s="12">
        <f t="shared" si="0"/>
        <v>3.5776152878320966</v>
      </c>
      <c r="T9" s="12">
        <f t="shared" si="0"/>
        <v>3.4135044948122752</v>
      </c>
      <c r="U9" s="12">
        <f t="shared" si="0"/>
        <v>3.2493937017924548</v>
      </c>
      <c r="V9" s="12">
        <f t="shared" si="0"/>
        <v>3.1837493845845266</v>
      </c>
      <c r="W9" s="12">
        <f t="shared" si="0"/>
        <v>3.1181050673765975</v>
      </c>
      <c r="X9" s="12">
        <f t="shared" si="0"/>
        <v>3.1181050673765975</v>
      </c>
      <c r="Y9" s="12">
        <f t="shared" si="0"/>
        <v>3.0852829087726339</v>
      </c>
      <c r="Z9" s="12">
        <f t="shared" si="0"/>
        <v>3.0852829087726339</v>
      </c>
      <c r="AA9" s="12">
        <f t="shared" si="0"/>
        <v>3.0852829087726339</v>
      </c>
      <c r="AB9" s="15"/>
    </row>
    <row r="10" ht="12.75" customHeight="1">
      <c r="A10" s="5"/>
      <c r="B10" s="33"/>
      <c r="C10" s="11" t="s">
        <v>58</v>
      </c>
      <c r="D10" s="12">
        <v>34.199999999999996</v>
      </c>
      <c r="E10" s="12">
        <v>34.559999999999995</v>
      </c>
      <c r="F10" s="12">
        <v>34.199999999999996</v>
      </c>
      <c r="G10" s="12">
        <v>35.280000000000001</v>
      </c>
      <c r="H10" s="12">
        <v>37.800000000000004</v>
      </c>
      <c r="I10" s="12">
        <v>39.599999999999994</v>
      </c>
      <c r="J10" s="12">
        <v>36.720000000000006</v>
      </c>
      <c r="K10" s="12">
        <v>37.439999999999998</v>
      </c>
      <c r="L10" s="12">
        <v>36</v>
      </c>
      <c r="M10" s="12">
        <v>39.960000000000001</v>
      </c>
      <c r="N10" s="12">
        <v>42.120000000000005</v>
      </c>
      <c r="O10" s="12">
        <v>44.640000000000001</v>
      </c>
      <c r="P10" s="12">
        <v>45.359999999999999</v>
      </c>
      <c r="Q10" s="12">
        <v>45.359999999999999</v>
      </c>
      <c r="R10" s="12">
        <v>39.599999999999994</v>
      </c>
      <c r="S10" s="12">
        <v>39.240000000000002</v>
      </c>
      <c r="T10" s="12">
        <v>37.439999999999998</v>
      </c>
      <c r="U10" s="12">
        <v>35.640000000000001</v>
      </c>
      <c r="V10" s="12">
        <v>34.920000000000002</v>
      </c>
      <c r="W10" s="12">
        <v>34.199999999999996</v>
      </c>
      <c r="X10" s="12">
        <v>34.199999999999996</v>
      </c>
      <c r="Y10" s="12">
        <v>33.840000000000003</v>
      </c>
      <c r="Z10" s="12">
        <v>33.840000000000003</v>
      </c>
      <c r="AA10" s="12">
        <v>33.840000000000003</v>
      </c>
      <c r="AB10" s="15">
        <f>AA10+Z10+Y10+X10+W10+V10+U10+T10+S10+R10+Q10+P10+O10+N10+M10+L10+K10+J10+I10+H10+G10+F10+E10+D10</f>
        <v>900.00000000000011</v>
      </c>
    </row>
    <row r="11" ht="12.75" customHeight="1">
      <c r="A11" s="11">
        <v>44546</v>
      </c>
      <c r="B11" s="31" t="s">
        <v>57</v>
      </c>
      <c r="C11" s="11" t="s">
        <v>28</v>
      </c>
      <c r="D11" s="12">
        <v>6.3399999999999999</v>
      </c>
      <c r="E11" s="12">
        <v>6.3399999999999999</v>
      </c>
      <c r="F11" s="12">
        <v>6.3399999999999999</v>
      </c>
      <c r="G11" s="12">
        <v>6.3399999999999999</v>
      </c>
      <c r="H11" s="12">
        <v>6.3399999999999999</v>
      </c>
      <c r="I11" s="12">
        <v>6.3399999999999999</v>
      </c>
      <c r="J11" s="12">
        <v>6.3399999999999999</v>
      </c>
      <c r="K11" s="12">
        <v>6.3399999999999999</v>
      </c>
      <c r="L11" s="12">
        <v>6.3399999999999999</v>
      </c>
      <c r="M11" s="12">
        <v>6.3399999999999999</v>
      </c>
      <c r="N11" s="12">
        <v>6.3399999999999999</v>
      </c>
      <c r="O11" s="12">
        <v>6.3399999999999999</v>
      </c>
      <c r="P11" s="12">
        <v>6.3399999999999999</v>
      </c>
      <c r="Q11" s="12">
        <v>6.3399999999999999</v>
      </c>
      <c r="R11" s="12">
        <v>6.3399999999999999</v>
      </c>
      <c r="S11" s="12">
        <v>6.3399999999999999</v>
      </c>
      <c r="T11" s="12">
        <v>6.3399999999999999</v>
      </c>
      <c r="U11" s="12">
        <v>6.3399999999999999</v>
      </c>
      <c r="V11" s="12">
        <v>6.3399999999999999</v>
      </c>
      <c r="W11" s="12">
        <v>6.3399999999999999</v>
      </c>
      <c r="X11" s="12">
        <v>6.3399999999999999</v>
      </c>
      <c r="Y11" s="12">
        <v>6.3399999999999999</v>
      </c>
      <c r="Z11" s="12">
        <v>6.3399999999999999</v>
      </c>
      <c r="AA11" s="12">
        <v>6.3399999999999999</v>
      </c>
      <c r="AB11" s="15"/>
    </row>
    <row r="12" ht="12.75" customHeight="1">
      <c r="A12" s="5"/>
      <c r="B12" s="32"/>
      <c r="C12" s="11" t="s">
        <v>33</v>
      </c>
      <c r="D12" s="12">
        <f t="shared" ref="D12:AA12" si="1">(D13/D11)/1.73</f>
        <v>28.48963366824092</v>
      </c>
      <c r="E12" s="12">
        <f t="shared" si="1"/>
        <v>28.48963366824092</v>
      </c>
      <c r="F12" s="12">
        <f t="shared" si="1"/>
        <v>28.358345033825064</v>
      </c>
      <c r="G12" s="12">
        <f t="shared" si="1"/>
        <v>28.686566619864706</v>
      </c>
      <c r="H12" s="12">
        <f t="shared" si="1"/>
        <v>30.721540453310482</v>
      </c>
      <c r="I12" s="12">
        <f t="shared" si="1"/>
        <v>30.852829087726334</v>
      </c>
      <c r="J12" s="12">
        <f t="shared" si="1"/>
        <v>31.115406356558051</v>
      </c>
      <c r="K12" s="12">
        <f t="shared" si="1"/>
        <v>29.441476267755878</v>
      </c>
      <c r="L12" s="12">
        <f t="shared" si="1"/>
        <v>22.909866705567001</v>
      </c>
      <c r="M12" s="12">
        <f t="shared" si="1"/>
        <v>23.50066556043836</v>
      </c>
      <c r="N12" s="12">
        <f t="shared" si="1"/>
        <v>23.106799657190791</v>
      </c>
      <c r="O12" s="12">
        <f t="shared" si="1"/>
        <v>22.844222388359071</v>
      </c>
      <c r="P12" s="12">
        <f t="shared" si="1"/>
        <v>21.85955763024015</v>
      </c>
      <c r="Q12" s="12">
        <f t="shared" si="1"/>
        <v>21.596980361408434</v>
      </c>
      <c r="R12" s="12">
        <f t="shared" si="1"/>
        <v>23.30373260881457</v>
      </c>
      <c r="S12" s="12">
        <f t="shared" si="1"/>
        <v>22.417534326507543</v>
      </c>
      <c r="T12" s="12">
        <f t="shared" si="1"/>
        <v>24.879196221804854</v>
      </c>
      <c r="U12" s="12">
        <f t="shared" si="1"/>
        <v>26.093616090151528</v>
      </c>
      <c r="V12" s="12">
        <f t="shared" si="1"/>
        <v>25.666928028299999</v>
      </c>
      <c r="W12" s="12">
        <f t="shared" si="1"/>
        <v>25.338706442260357</v>
      </c>
      <c r="X12" s="12">
        <f t="shared" si="1"/>
        <v>24.977662697616747</v>
      </c>
      <c r="Y12" s="12">
        <f t="shared" si="1"/>
        <v>24.616618952973141</v>
      </c>
      <c r="Z12" s="12">
        <f t="shared" si="1"/>
        <v>24.386863842745392</v>
      </c>
      <c r="AA12" s="12">
        <f t="shared" si="1"/>
        <v>24.091464415309712</v>
      </c>
      <c r="AB12" s="15"/>
    </row>
    <row r="13" ht="12.75" customHeight="1">
      <c r="A13" s="5"/>
      <c r="B13" s="33"/>
      <c r="C13" s="11" t="s">
        <v>58</v>
      </c>
      <c r="D13" s="27">
        <v>312.48000000000002</v>
      </c>
      <c r="E13" s="27">
        <v>312.48000000000002</v>
      </c>
      <c r="F13" s="27">
        <v>311.04000000000002</v>
      </c>
      <c r="G13" s="27">
        <v>314.64000000000004</v>
      </c>
      <c r="H13" s="27">
        <v>336.96000000000004</v>
      </c>
      <c r="I13" s="27">
        <v>338.39999999999998</v>
      </c>
      <c r="J13" s="27">
        <v>341.27999999999997</v>
      </c>
      <c r="K13" s="27">
        <v>322.92000000000002</v>
      </c>
      <c r="L13" s="27">
        <v>251.28</v>
      </c>
      <c r="M13" s="27">
        <v>257.75999999999999</v>
      </c>
      <c r="N13" s="27">
        <v>253.44000000000003</v>
      </c>
      <c r="O13" s="27">
        <v>250.55999999999997</v>
      </c>
      <c r="P13" s="27">
        <v>239.76000000000002</v>
      </c>
      <c r="Q13" s="27">
        <v>236.88</v>
      </c>
      <c r="R13" s="27">
        <v>255.59999999999997</v>
      </c>
      <c r="S13" s="27">
        <v>245.88</v>
      </c>
      <c r="T13" s="27">
        <v>272.88</v>
      </c>
      <c r="U13" s="27">
        <v>286.19999999999999</v>
      </c>
      <c r="V13" s="27">
        <v>281.52000000000004</v>
      </c>
      <c r="W13" s="27">
        <v>277.92000000000002</v>
      </c>
      <c r="X13" s="27">
        <v>273.95999999999998</v>
      </c>
      <c r="Y13" s="27">
        <v>270</v>
      </c>
      <c r="Z13" s="27">
        <v>267.48000000000002</v>
      </c>
      <c r="AA13" s="27">
        <v>264.24000000000001</v>
      </c>
      <c r="AB13" s="15">
        <f>AA13+Z13+Y13+X13+W13+V13+U13+T13+S13+R13+Q13+P13+O13+N13+M13+L13+K13+J13+I13+H13+G13+F13+E13+D13</f>
        <v>6775.5599999999995</v>
      </c>
    </row>
    <row r="14" s="8" customFormat="1" ht="14.1" customHeight="1">
      <c r="A14" s="11">
        <v>44546</v>
      </c>
      <c r="B14" s="31" t="s">
        <v>41</v>
      </c>
      <c r="C14" s="11" t="s">
        <v>28</v>
      </c>
      <c r="D14" s="12">
        <v>6.3399999999999999</v>
      </c>
      <c r="E14" s="12">
        <v>6.3399999999999999</v>
      </c>
      <c r="F14" s="12">
        <v>6.3399999999999999</v>
      </c>
      <c r="G14" s="12">
        <v>6.3399999999999999</v>
      </c>
      <c r="H14" s="12">
        <v>6.3399999999999999</v>
      </c>
      <c r="I14" s="12">
        <v>6.3399999999999999</v>
      </c>
      <c r="J14" s="12">
        <v>6.3399999999999999</v>
      </c>
      <c r="K14" s="12">
        <v>6.3399999999999999</v>
      </c>
      <c r="L14" s="12">
        <v>6.3399999999999999</v>
      </c>
      <c r="M14" s="12">
        <v>6.3399999999999999</v>
      </c>
      <c r="N14" s="12">
        <v>6.3399999999999999</v>
      </c>
      <c r="O14" s="12">
        <v>6.3399999999999999</v>
      </c>
      <c r="P14" s="12">
        <v>6.3399999999999999</v>
      </c>
      <c r="Q14" s="12">
        <v>6.3399999999999999</v>
      </c>
      <c r="R14" s="12">
        <v>6.3399999999999999</v>
      </c>
      <c r="S14" s="12">
        <v>6.3399999999999999</v>
      </c>
      <c r="T14" s="12">
        <v>6.3399999999999999</v>
      </c>
      <c r="U14" s="12">
        <v>6.3399999999999999</v>
      </c>
      <c r="V14" s="12">
        <v>6.3399999999999999</v>
      </c>
      <c r="W14" s="12">
        <v>6.3399999999999999</v>
      </c>
      <c r="X14" s="12">
        <v>6.3399999999999999</v>
      </c>
      <c r="Y14" s="12">
        <v>6.3399999999999999</v>
      </c>
      <c r="Z14" s="12">
        <v>6.3399999999999999</v>
      </c>
      <c r="AA14" s="12">
        <v>6.3399999999999999</v>
      </c>
      <c r="AB14" s="15"/>
    </row>
    <row r="15" s="8" customFormat="1" ht="14.1" customHeight="1">
      <c r="A15" s="11"/>
      <c r="B15" s="32"/>
      <c r="C15" s="11" t="s">
        <v>33</v>
      </c>
      <c r="D15" s="25">
        <f>(D16/D14)/1.73</f>
        <v>9.7481811053773644</v>
      </c>
      <c r="E15" s="25">
        <f t="shared" ref="E15:Z15" si="2">(E16/E14)/1.73</f>
        <v>9.7481811053773644</v>
      </c>
      <c r="F15" s="25">
        <f t="shared" si="2"/>
        <v>11.389289035575572</v>
      </c>
      <c r="G15" s="25">
        <f t="shared" si="2"/>
        <v>13.063219124377747</v>
      </c>
      <c r="H15" s="25">
        <f t="shared" si="2"/>
        <v>13.719662296457029</v>
      </c>
      <c r="I15" s="25">
        <f t="shared" si="2"/>
        <v>13.128863441585676</v>
      </c>
      <c r="J15" s="25">
        <f t="shared" si="2"/>
        <v>14.638682737368029</v>
      </c>
      <c r="K15" s="25">
        <f t="shared" si="2"/>
        <v>15.885924764318668</v>
      </c>
      <c r="L15" s="25">
        <f t="shared" si="2"/>
        <v>16.903411681041554</v>
      </c>
      <c r="M15" s="25">
        <f t="shared" si="2"/>
        <v>15.787458288506773</v>
      </c>
      <c r="N15" s="25">
        <f t="shared" si="2"/>
        <v>15.82028044711074</v>
      </c>
      <c r="O15" s="25">
        <f t="shared" si="2"/>
        <v>15.853102605714701</v>
      </c>
      <c r="P15" s="25">
        <f t="shared" si="2"/>
        <v>16.575190095001915</v>
      </c>
      <c r="Q15" s="25">
        <f t="shared" si="2"/>
        <v>16.903411681041554</v>
      </c>
      <c r="R15" s="25">
        <f t="shared" si="2"/>
        <v>16.706478729417775</v>
      </c>
      <c r="S15" s="25">
        <f t="shared" si="2"/>
        <v>17.920898597764449</v>
      </c>
      <c r="T15" s="25">
        <f t="shared" si="2"/>
        <v>17.494210535912909</v>
      </c>
      <c r="U15" s="25">
        <f t="shared" si="2"/>
        <v>14.999726482011631</v>
      </c>
      <c r="V15" s="25">
        <f t="shared" si="2"/>
        <v>13.785306613664961</v>
      </c>
      <c r="W15" s="25">
        <f t="shared" si="2"/>
        <v>11.717510621615217</v>
      </c>
      <c r="X15" s="25">
        <f t="shared" si="2"/>
        <v>10.306157801644755</v>
      </c>
      <c r="Y15" s="25">
        <f t="shared" si="2"/>
        <v>9.879469739793219</v>
      </c>
      <c r="Z15" s="25">
        <f t="shared" si="2"/>
        <v>9.124560091902044</v>
      </c>
      <c r="AA15" s="25">
        <f>(AA16/AA14)/1.73</f>
        <v>8.9932714574861876</v>
      </c>
      <c r="AB15" s="15"/>
    </row>
    <row r="16" ht="14.1" customHeight="1">
      <c r="A16" s="5"/>
      <c r="B16" s="33"/>
      <c r="C16" s="11" t="s">
        <v>58</v>
      </c>
      <c r="D16" s="12">
        <v>106.92</v>
      </c>
      <c r="E16" s="12">
        <v>106.92</v>
      </c>
      <c r="F16" s="12">
        <v>124.92</v>
      </c>
      <c r="G16" s="12">
        <v>143.28</v>
      </c>
      <c r="H16" s="12">
        <v>150.47999999999999</v>
      </c>
      <c r="I16" s="12">
        <v>144</v>
      </c>
      <c r="J16" s="12">
        <v>160.56</v>
      </c>
      <c r="K16" s="12">
        <v>174.24000000000001</v>
      </c>
      <c r="L16" s="12">
        <v>185.39999999999998</v>
      </c>
      <c r="M16" s="12">
        <v>173.16</v>
      </c>
      <c r="N16" s="12">
        <v>173.52000000000001</v>
      </c>
      <c r="O16" s="12">
        <v>173.88</v>
      </c>
      <c r="P16" s="12">
        <v>181.80000000000001</v>
      </c>
      <c r="Q16" s="12">
        <v>185.39999999999998</v>
      </c>
      <c r="R16" s="12">
        <v>183.24000000000001</v>
      </c>
      <c r="S16" s="12">
        <v>196.56</v>
      </c>
      <c r="T16" s="12">
        <v>191.88</v>
      </c>
      <c r="U16" s="12">
        <v>164.51999999999998</v>
      </c>
      <c r="V16" s="12">
        <v>151.20000000000002</v>
      </c>
      <c r="W16" s="12">
        <v>128.52000000000001</v>
      </c>
      <c r="X16" s="12">
        <v>113.03999999999999</v>
      </c>
      <c r="Y16" s="12">
        <v>108.36</v>
      </c>
      <c r="Z16" s="12">
        <v>100.08</v>
      </c>
      <c r="AA16" s="12">
        <v>98.640000000000001</v>
      </c>
      <c r="AB16" s="15">
        <f>AA16+Z16+Y16+X16+W16+V16+U16+T16+S16+R16+Q16+P16+O16+N16+M16+L16+K16+J16+I16+H16+G16+F16+E16+D16</f>
        <v>3620.52</v>
      </c>
    </row>
    <row r="17" s="8" customFormat="1" ht="14.1" customHeight="1">
      <c r="A17" s="11">
        <v>44546</v>
      </c>
      <c r="B17" s="31" t="s">
        <v>42</v>
      </c>
      <c r="C17" s="11" t="s">
        <v>28</v>
      </c>
      <c r="D17" s="12">
        <v>6.3399999999999999</v>
      </c>
      <c r="E17" s="12">
        <v>6.3399999999999999</v>
      </c>
      <c r="F17" s="12">
        <v>6.3399999999999999</v>
      </c>
      <c r="G17" s="12">
        <v>6.3399999999999999</v>
      </c>
      <c r="H17" s="12">
        <v>6.3399999999999999</v>
      </c>
      <c r="I17" s="12">
        <v>6.3399999999999999</v>
      </c>
      <c r="J17" s="12">
        <v>6.3399999999999999</v>
      </c>
      <c r="K17" s="12">
        <v>6.3399999999999999</v>
      </c>
      <c r="L17" s="12">
        <v>6.3399999999999999</v>
      </c>
      <c r="M17" s="12">
        <v>6.3399999999999999</v>
      </c>
      <c r="N17" s="12">
        <v>6.3399999999999999</v>
      </c>
      <c r="O17" s="12">
        <v>6.3399999999999999</v>
      </c>
      <c r="P17" s="12">
        <v>6.3399999999999999</v>
      </c>
      <c r="Q17" s="12">
        <v>6.3399999999999999</v>
      </c>
      <c r="R17" s="12">
        <v>6.3399999999999999</v>
      </c>
      <c r="S17" s="12">
        <v>6.3399999999999999</v>
      </c>
      <c r="T17" s="12">
        <v>6.3399999999999999</v>
      </c>
      <c r="U17" s="12">
        <v>6.3399999999999999</v>
      </c>
      <c r="V17" s="12">
        <v>6.3399999999999999</v>
      </c>
      <c r="W17" s="12">
        <v>6.3399999999999999</v>
      </c>
      <c r="X17" s="12">
        <v>6.3399999999999999</v>
      </c>
      <c r="Y17" s="12">
        <v>6.3399999999999999</v>
      </c>
      <c r="Z17" s="12">
        <v>6.3399999999999999</v>
      </c>
      <c r="AA17" s="12">
        <v>6.3399999999999999</v>
      </c>
      <c r="AB17" s="15"/>
    </row>
    <row r="18" s="8" customFormat="1" ht="14.1" customHeight="1">
      <c r="A18" s="11"/>
      <c r="B18" s="32"/>
      <c r="C18" s="11" t="s">
        <v>33</v>
      </c>
      <c r="D18" s="25">
        <f t="shared" ref="D18:AA18" si="3">(D19/D17)/1.73</f>
        <v>13.818128772268924</v>
      </c>
      <c r="E18" s="25">
        <f t="shared" si="3"/>
        <v>14.1135281997046</v>
      </c>
      <c r="F18" s="25">
        <f t="shared" si="3"/>
        <v>17.16598894987327</v>
      </c>
      <c r="G18" s="25">
        <f t="shared" si="3"/>
        <v>20.940537189329152</v>
      </c>
      <c r="H18" s="25">
        <f t="shared" si="3"/>
        <v>21.662624678616364</v>
      </c>
      <c r="I18" s="25">
        <f t="shared" si="3"/>
        <v>22.220601374883756</v>
      </c>
      <c r="J18" s="25">
        <f t="shared" si="3"/>
        <v>23.106799657190791</v>
      </c>
      <c r="K18" s="25">
        <f t="shared" si="3"/>
        <v>23.992997939497815</v>
      </c>
      <c r="L18" s="25">
        <f t="shared" si="3"/>
        <v>23.106799657190791</v>
      </c>
      <c r="M18" s="25">
        <f t="shared" si="3"/>
        <v>24.518152477161248</v>
      </c>
      <c r="N18" s="25">
        <f t="shared" si="3"/>
        <v>23.30373260881457</v>
      </c>
      <c r="O18" s="25">
        <f t="shared" si="3"/>
        <v>22.680111595339252</v>
      </c>
      <c r="P18" s="25">
        <f t="shared" si="3"/>
        <v>25.765394504111889</v>
      </c>
      <c r="Q18" s="25">
        <f t="shared" si="3"/>
        <v>28.752210937072629</v>
      </c>
      <c r="R18" s="25">
        <f t="shared" si="3"/>
        <v>30.426141025874806</v>
      </c>
      <c r="S18" s="25">
        <f t="shared" si="3"/>
        <v>31.049762039350124</v>
      </c>
      <c r="T18" s="25">
        <f t="shared" si="3"/>
        <v>29.310187633340021</v>
      </c>
      <c r="U18" s="25">
        <f t="shared" si="3"/>
        <v>26.84852573804271</v>
      </c>
      <c r="V18" s="25">
        <f t="shared" si="3"/>
        <v>24.222753049725569</v>
      </c>
      <c r="W18" s="25">
        <f t="shared" si="3"/>
        <v>20.087161065626081</v>
      </c>
      <c r="X18" s="25">
        <f t="shared" si="3"/>
        <v>16.411079301982095</v>
      </c>
      <c r="Y18" s="25">
        <f t="shared" si="3"/>
        <v>15.262303750843348</v>
      </c>
      <c r="Z18" s="25">
        <f t="shared" si="3"/>
        <v>14.277638992724421</v>
      </c>
      <c r="AA18" s="25">
        <f t="shared" si="3"/>
        <v>13.719662296457029</v>
      </c>
      <c r="AB18" s="15"/>
    </row>
    <row r="19" ht="14.1" customHeight="1">
      <c r="A19" s="5"/>
      <c r="B19" s="33"/>
      <c r="C19" s="11" t="s">
        <v>58</v>
      </c>
      <c r="D19" s="26">
        <v>151.56</v>
      </c>
      <c r="E19" s="26">
        <v>154.79999999999998</v>
      </c>
      <c r="F19" s="26">
        <v>188.28</v>
      </c>
      <c r="G19" s="26">
        <v>229.67999999999998</v>
      </c>
      <c r="H19" s="26">
        <v>237.60000000000002</v>
      </c>
      <c r="I19" s="26">
        <v>243.72</v>
      </c>
      <c r="J19" s="26">
        <v>253.44000000000003</v>
      </c>
      <c r="K19" s="26">
        <v>263.15999999999997</v>
      </c>
      <c r="L19" s="26">
        <v>253.44000000000003</v>
      </c>
      <c r="M19" s="26">
        <v>268.92000000000002</v>
      </c>
      <c r="N19" s="26">
        <v>255.59999999999997</v>
      </c>
      <c r="O19" s="26">
        <v>248.75999999999999</v>
      </c>
      <c r="P19" s="26">
        <v>282.60000000000002</v>
      </c>
      <c r="Q19" s="26">
        <v>315.36000000000001</v>
      </c>
      <c r="R19" s="26">
        <v>333.72000000000003</v>
      </c>
      <c r="S19" s="26">
        <v>340.56</v>
      </c>
      <c r="T19" s="26">
        <v>321.48000000000002</v>
      </c>
      <c r="U19" s="26">
        <v>294.48000000000002</v>
      </c>
      <c r="V19" s="26">
        <v>265.68000000000001</v>
      </c>
      <c r="W19" s="26">
        <v>220.31999999999999</v>
      </c>
      <c r="X19" s="26">
        <v>180</v>
      </c>
      <c r="Y19" s="26">
        <v>167.40000000000001</v>
      </c>
      <c r="Z19" s="26">
        <v>156.59999999999999</v>
      </c>
      <c r="AA19" s="26">
        <v>150.47999999999999</v>
      </c>
      <c r="AB19" s="15">
        <f>AA19+Z19+Y19+X19+W19+V19+U19+T19+S19+R19+Q19+P19+O19+N19+M19+L19+K19+J19+I19+H19+G19+F19+E19+D19</f>
        <v>5777.6400000000012</v>
      </c>
    </row>
    <row r="20" ht="14.1" customHeight="1">
      <c r="A20" s="11">
        <v>44546</v>
      </c>
      <c r="B20" s="31" t="s">
        <v>55</v>
      </c>
      <c r="C20" s="11" t="s">
        <v>28</v>
      </c>
      <c r="D20" s="12">
        <v>6.3399999999999999</v>
      </c>
      <c r="E20" s="12">
        <v>6.3399999999999999</v>
      </c>
      <c r="F20" s="12">
        <v>6.3399999999999999</v>
      </c>
      <c r="G20" s="12">
        <v>6.3399999999999999</v>
      </c>
      <c r="H20" s="12">
        <v>6.3399999999999999</v>
      </c>
      <c r="I20" s="12">
        <v>6.3399999999999999</v>
      </c>
      <c r="J20" s="12">
        <v>6.3399999999999999</v>
      </c>
      <c r="K20" s="12">
        <v>6.3399999999999999</v>
      </c>
      <c r="L20" s="12">
        <v>6.3399999999999999</v>
      </c>
      <c r="M20" s="12">
        <v>6.3399999999999999</v>
      </c>
      <c r="N20" s="12">
        <v>6.3399999999999999</v>
      </c>
      <c r="O20" s="12">
        <v>6.3399999999999999</v>
      </c>
      <c r="P20" s="12">
        <v>6.3399999999999999</v>
      </c>
      <c r="Q20" s="12">
        <v>6.3399999999999999</v>
      </c>
      <c r="R20" s="12">
        <v>6.3399999999999999</v>
      </c>
      <c r="S20" s="12">
        <v>6.3399999999999999</v>
      </c>
      <c r="T20" s="12">
        <v>6.3399999999999999</v>
      </c>
      <c r="U20" s="12">
        <v>6.3399999999999999</v>
      </c>
      <c r="V20" s="12">
        <v>6.3399999999999999</v>
      </c>
      <c r="W20" s="12">
        <v>6.3399999999999999</v>
      </c>
      <c r="X20" s="12">
        <v>6.3399999999999999</v>
      </c>
      <c r="Y20" s="12">
        <v>6.3399999999999999</v>
      </c>
      <c r="Z20" s="12">
        <v>6.3399999999999999</v>
      </c>
      <c r="AA20" s="12">
        <v>6.3399999999999999</v>
      </c>
      <c r="AB20" s="15"/>
    </row>
    <row r="21" ht="14.1" customHeight="1">
      <c r="A21" s="11"/>
      <c r="B21" s="32"/>
      <c r="C21" s="11" t="s">
        <v>33</v>
      </c>
      <c r="D21" s="25">
        <f t="shared" ref="D21:AA21" si="4">(D22/D20)/1.73</f>
        <v>2.7242391641290276</v>
      </c>
      <c r="E21" s="25">
        <f t="shared" si="4"/>
        <v>2.7242391641290276</v>
      </c>
      <c r="F21" s="25">
        <f t="shared" si="4"/>
        <v>2.6914170055250635</v>
      </c>
      <c r="G21" s="25">
        <f t="shared" si="4"/>
        <v>3.5776152878320966</v>
      </c>
      <c r="H21" s="25">
        <f t="shared" si="4"/>
        <v>3.7089039222479534</v>
      </c>
      <c r="I21" s="25">
        <f t="shared" si="4"/>
        <v>3.315038019000383</v>
      </c>
      <c r="J21" s="25">
        <f t="shared" si="4"/>
        <v>3.4135044948122752</v>
      </c>
      <c r="K21" s="25">
        <f t="shared" si="4"/>
        <v>3.347860177604348</v>
      </c>
      <c r="L21" s="25">
        <f t="shared" si="4"/>
        <v>3.5776152878320966</v>
      </c>
      <c r="M21" s="25">
        <f t="shared" si="4"/>
        <v>3.2493937017924548</v>
      </c>
      <c r="N21" s="25">
        <f t="shared" si="4"/>
        <v>3.1509272259805616</v>
      </c>
      <c r="O21" s="25">
        <f t="shared" si="4"/>
        <v>2.9868164329607416</v>
      </c>
      <c r="P21" s="25">
        <f t="shared" si="4"/>
        <v>3.0196385915647048</v>
      </c>
      <c r="Q21" s="25">
        <f t="shared" si="4"/>
        <v>2.0349738334457799</v>
      </c>
      <c r="R21" s="25">
        <f t="shared" si="4"/>
        <v>1.9365073576338871</v>
      </c>
      <c r="S21" s="25">
        <f t="shared" si="4"/>
        <v>2.8883499571488489</v>
      </c>
      <c r="T21" s="25">
        <f t="shared" si="4"/>
        <v>2.8555277985448839</v>
      </c>
      <c r="U21" s="25">
        <f t="shared" si="4"/>
        <v>2.8555277985448839</v>
      </c>
      <c r="V21" s="25">
        <f t="shared" si="4"/>
        <v>2.8555277985448839</v>
      </c>
      <c r="W21" s="25">
        <f t="shared" si="4"/>
        <v>2.8883499571488489</v>
      </c>
      <c r="X21" s="25">
        <f t="shared" si="4"/>
        <v>2.8555277985448839</v>
      </c>
      <c r="Y21" s="25">
        <f t="shared" si="4"/>
        <v>2.8555277985448839</v>
      </c>
      <c r="Z21" s="25">
        <f t="shared" si="4"/>
        <v>2.8227056399409198</v>
      </c>
      <c r="AA21" s="25">
        <f t="shared" si="4"/>
        <v>2.8555277985448839</v>
      </c>
      <c r="AB21" s="15"/>
    </row>
    <row r="22" ht="14.1" customHeight="1">
      <c r="A22" s="5"/>
      <c r="B22" s="33"/>
      <c r="C22" s="11" t="s">
        <v>58</v>
      </c>
      <c r="D22" s="26">
        <v>29.879999999999999</v>
      </c>
      <c r="E22" s="26">
        <v>29.879999999999999</v>
      </c>
      <c r="F22" s="26">
        <v>29.520000000000003</v>
      </c>
      <c r="G22" s="26">
        <v>39.240000000000002</v>
      </c>
      <c r="H22" s="26">
        <v>40.68</v>
      </c>
      <c r="I22" s="26">
        <v>36.359999999999999</v>
      </c>
      <c r="J22" s="26">
        <v>37.439999999999998</v>
      </c>
      <c r="K22" s="26">
        <v>36.720000000000006</v>
      </c>
      <c r="L22" s="26">
        <v>39.240000000000002</v>
      </c>
      <c r="M22" s="26">
        <v>35.640000000000001</v>
      </c>
      <c r="N22" s="26">
        <v>34.559999999999995</v>
      </c>
      <c r="O22" s="26">
        <v>32.760000000000005</v>
      </c>
      <c r="P22" s="26">
        <v>33.119999999999997</v>
      </c>
      <c r="Q22" s="26">
        <v>22.32</v>
      </c>
      <c r="R22" s="26">
        <v>21.239999999999998</v>
      </c>
      <c r="S22" s="26">
        <v>31.680000000000003</v>
      </c>
      <c r="T22" s="26">
        <v>31.319999999999997</v>
      </c>
      <c r="U22" s="26">
        <v>31.319999999999997</v>
      </c>
      <c r="V22" s="26">
        <v>31.319999999999997</v>
      </c>
      <c r="W22" s="26">
        <v>31.680000000000003</v>
      </c>
      <c r="X22" s="26">
        <v>31.319999999999997</v>
      </c>
      <c r="Y22" s="26">
        <v>31.319999999999997</v>
      </c>
      <c r="Z22" s="26">
        <v>30.960000000000001</v>
      </c>
      <c r="AA22" s="26">
        <v>31.319999999999997</v>
      </c>
      <c r="AB22" s="15">
        <f>D22+E22+F22+G22+H22+I22+J22+K22+L22+M22+N22+O22+P22+Q22+R22+S22+T22+U22+V22+W22+X22+Y22+Z22+AA22</f>
        <v>780.84000000000026</v>
      </c>
    </row>
    <row r="23" ht="14.1" customHeight="1">
      <c r="A23" s="11">
        <v>44546</v>
      </c>
      <c r="B23" s="31" t="s">
        <v>43</v>
      </c>
      <c r="C23" s="6" t="s">
        <v>28</v>
      </c>
      <c r="D23" s="7">
        <v>6.3399999999999999</v>
      </c>
      <c r="E23" s="7">
        <v>6.3399999999999999</v>
      </c>
      <c r="F23" s="7">
        <v>6.3399999999999999</v>
      </c>
      <c r="G23" s="7">
        <v>6.3399999999999999</v>
      </c>
      <c r="H23" s="7">
        <v>6.3399999999999999</v>
      </c>
      <c r="I23" s="7">
        <v>6.3399999999999999</v>
      </c>
      <c r="J23" s="7">
        <v>6.3399999999999999</v>
      </c>
      <c r="K23" s="7">
        <v>6.3399999999999999</v>
      </c>
      <c r="L23" s="7">
        <v>6.3399999999999999</v>
      </c>
      <c r="M23" s="7">
        <v>6.3399999999999999</v>
      </c>
      <c r="N23" s="7">
        <v>6.3399999999999999</v>
      </c>
      <c r="O23" s="7">
        <v>6.3399999999999999</v>
      </c>
      <c r="P23" s="7">
        <v>6.3399999999999999</v>
      </c>
      <c r="Q23" s="7">
        <v>6.3399999999999999</v>
      </c>
      <c r="R23" s="7">
        <v>6.3399999999999999</v>
      </c>
      <c r="S23" s="7">
        <v>6.3399999999999999</v>
      </c>
      <c r="T23" s="7">
        <v>6.3399999999999999</v>
      </c>
      <c r="U23" s="7">
        <v>6.3399999999999999</v>
      </c>
      <c r="V23" s="7">
        <v>6.3399999999999999</v>
      </c>
      <c r="W23" s="7">
        <v>6.3399999999999999</v>
      </c>
      <c r="X23" s="7">
        <v>6.3399999999999999</v>
      </c>
      <c r="Y23" s="7">
        <v>6.3399999999999999</v>
      </c>
      <c r="Z23" s="7">
        <v>6.3399999999999999</v>
      </c>
      <c r="AA23" s="7">
        <v>6.3399999999999999</v>
      </c>
      <c r="AB23" s="15"/>
      <c r="AC23" s="8"/>
      <c r="AD23" s="8"/>
      <c r="AE23" s="8"/>
    </row>
    <row r="24" ht="14.1" customHeight="1">
      <c r="A24" s="11"/>
      <c r="B24" s="32"/>
      <c r="C24" s="11" t="s">
        <v>33</v>
      </c>
      <c r="D24" s="25">
        <f t="shared" ref="D24:AA24" si="5">(D25/D23)/1.73</f>
        <v>16.246968508962276</v>
      </c>
      <c r="E24" s="25">
        <f t="shared" si="5"/>
        <v>16.706478729417775</v>
      </c>
      <c r="F24" s="25">
        <f t="shared" si="5"/>
        <v>19.168140624715086</v>
      </c>
      <c r="G24" s="25">
        <f t="shared" si="5"/>
        <v>22.023668423259974</v>
      </c>
      <c r="H24" s="25">
        <f t="shared" si="5"/>
        <v>25.831038821319819</v>
      </c>
      <c r="I24" s="25">
        <f t="shared" si="5"/>
        <v>28.620922302656773</v>
      </c>
      <c r="J24" s="25">
        <f t="shared" si="5"/>
        <v>31.213872832369944</v>
      </c>
      <c r="K24" s="25">
        <f t="shared" si="5"/>
        <v>32.329826224904728</v>
      </c>
      <c r="L24" s="25">
        <f t="shared" si="5"/>
        <v>31.377983625389767</v>
      </c>
      <c r="M24" s="25">
        <f t="shared" si="5"/>
        <v>30.820006929122371</v>
      </c>
      <c r="N24" s="25">
        <f t="shared" si="5"/>
        <v>29.76969785379552</v>
      </c>
      <c r="O24" s="25">
        <f t="shared" si="5"/>
        <v>29.671231377983627</v>
      </c>
      <c r="P24" s="25">
        <f t="shared" si="5"/>
        <v>32.92062507977608</v>
      </c>
      <c r="Q24" s="25">
        <f t="shared" si="5"/>
        <v>34.889954596013936</v>
      </c>
      <c r="R24" s="25">
        <f t="shared" si="5"/>
        <v>34.266333582538614</v>
      </c>
      <c r="S24" s="25">
        <f t="shared" si="5"/>
        <v>32.329826224904728</v>
      </c>
      <c r="T24" s="25">
        <f t="shared" si="5"/>
        <v>31.574916577013546</v>
      </c>
      <c r="U24" s="25">
        <f t="shared" si="5"/>
        <v>28.555277985448843</v>
      </c>
      <c r="V24" s="25">
        <f t="shared" si="5"/>
        <v>24.813551904596927</v>
      </c>
      <c r="W24" s="25">
        <f t="shared" si="5"/>
        <v>20.776426396309333</v>
      </c>
      <c r="X24" s="25">
        <f t="shared" si="5"/>
        <v>18.314764501012014</v>
      </c>
      <c r="Y24" s="25">
        <f t="shared" si="5"/>
        <v>16.804945205229668</v>
      </c>
      <c r="Z24" s="25">
        <f t="shared" si="5"/>
        <v>16.214146350358309</v>
      </c>
      <c r="AA24" s="25">
        <f t="shared" si="5"/>
        <v>15.853102605714701</v>
      </c>
      <c r="AB24" s="15"/>
      <c r="AC24" s="8"/>
      <c r="AD24" s="8"/>
      <c r="AE24" s="8"/>
    </row>
    <row r="25" ht="14.1" customHeight="1">
      <c r="A25" s="5"/>
      <c r="B25" s="33"/>
      <c r="C25" s="11" t="s">
        <v>58</v>
      </c>
      <c r="D25" s="27">
        <v>178.20000000000002</v>
      </c>
      <c r="E25" s="27">
        <v>183.24000000000001</v>
      </c>
      <c r="F25" s="27">
        <v>210.24000000000001</v>
      </c>
      <c r="G25" s="27">
        <v>241.56000000000003</v>
      </c>
      <c r="H25" s="27">
        <v>283.32000000000005</v>
      </c>
      <c r="I25" s="27">
        <v>313.92000000000002</v>
      </c>
      <c r="J25" s="27">
        <v>342.36000000000001</v>
      </c>
      <c r="K25" s="27">
        <v>354.60000000000002</v>
      </c>
      <c r="L25" s="27">
        <v>344.16000000000003</v>
      </c>
      <c r="M25" s="27">
        <v>338.03999999999996</v>
      </c>
      <c r="N25" s="27">
        <v>326.51999999999998</v>
      </c>
      <c r="O25" s="27">
        <v>325.44</v>
      </c>
      <c r="P25" s="27">
        <v>361.07999999999998</v>
      </c>
      <c r="Q25" s="27">
        <v>382.68000000000001</v>
      </c>
      <c r="R25" s="27">
        <v>375.84000000000003</v>
      </c>
      <c r="S25" s="27">
        <v>354.60000000000002</v>
      </c>
      <c r="T25" s="27">
        <v>346.31999999999999</v>
      </c>
      <c r="U25" s="27">
        <v>313.19999999999999</v>
      </c>
      <c r="V25" s="27">
        <v>272.16000000000003</v>
      </c>
      <c r="W25" s="27">
        <v>227.88</v>
      </c>
      <c r="X25" s="27">
        <v>200.88</v>
      </c>
      <c r="Y25" s="27">
        <v>184.32000000000002</v>
      </c>
      <c r="Z25" s="27">
        <v>177.84</v>
      </c>
      <c r="AA25" s="27">
        <v>173.88</v>
      </c>
      <c r="AB25" s="15">
        <f>SUM(D25:AA25)</f>
        <v>6812.2799999999997</v>
      </c>
    </row>
    <row r="26" ht="14.1" customHeight="1">
      <c r="A26" s="11">
        <v>44546</v>
      </c>
      <c r="B26" s="31" t="s">
        <v>44</v>
      </c>
      <c r="C26" s="6" t="s">
        <v>28</v>
      </c>
      <c r="D26" s="7">
        <v>6.3399999999999999</v>
      </c>
      <c r="E26" s="7">
        <v>6.3399999999999999</v>
      </c>
      <c r="F26" s="7">
        <v>6.3399999999999999</v>
      </c>
      <c r="G26" s="7">
        <v>6.3399999999999999</v>
      </c>
      <c r="H26" s="7">
        <v>6.3399999999999999</v>
      </c>
      <c r="I26" s="7">
        <v>6.3399999999999999</v>
      </c>
      <c r="J26" s="7">
        <v>6.3399999999999999</v>
      </c>
      <c r="K26" s="7">
        <v>6.3399999999999999</v>
      </c>
      <c r="L26" s="7">
        <v>6.3399999999999999</v>
      </c>
      <c r="M26" s="7">
        <v>6.3399999999999999</v>
      </c>
      <c r="N26" s="7">
        <v>6.3399999999999999</v>
      </c>
      <c r="O26" s="7">
        <v>6.3399999999999999</v>
      </c>
      <c r="P26" s="7">
        <v>6.3399999999999999</v>
      </c>
      <c r="Q26" s="7">
        <v>6.3399999999999999</v>
      </c>
      <c r="R26" s="7">
        <v>6.3399999999999999</v>
      </c>
      <c r="S26" s="7">
        <v>6.3399999999999999</v>
      </c>
      <c r="T26" s="7">
        <v>6.3399999999999999</v>
      </c>
      <c r="U26" s="7">
        <v>6.3399999999999999</v>
      </c>
      <c r="V26" s="7">
        <v>6.3399999999999999</v>
      </c>
      <c r="W26" s="7">
        <v>6.3399999999999999</v>
      </c>
      <c r="X26" s="7">
        <v>6.3399999999999999</v>
      </c>
      <c r="Y26" s="7">
        <v>6.3399999999999999</v>
      </c>
      <c r="Z26" s="7">
        <v>6.3399999999999999</v>
      </c>
      <c r="AA26" s="7">
        <v>6.3399999999999999</v>
      </c>
      <c r="AB26" s="15"/>
      <c r="AF26" s="16"/>
    </row>
    <row r="27" ht="14.1" customHeight="1">
      <c r="A27" s="11"/>
      <c r="B27" s="32"/>
      <c r="C27" s="11" t="s">
        <v>33</v>
      </c>
      <c r="D27" s="25">
        <f t="shared" ref="D27:AA27" si="6">(D28/D26)/1.73</f>
        <v>30.754362611914445</v>
      </c>
      <c r="E27" s="25">
        <f t="shared" si="6"/>
        <v>31.115406356558051</v>
      </c>
      <c r="F27" s="25">
        <f t="shared" si="6"/>
        <v>33.216024507211756</v>
      </c>
      <c r="G27" s="25">
        <f t="shared" si="6"/>
        <v>39.288123848945133</v>
      </c>
      <c r="H27" s="25">
        <f t="shared" si="6"/>
        <v>41.093342572163166</v>
      </c>
      <c r="I27" s="25">
        <f t="shared" si="6"/>
        <v>42.603161867945509</v>
      </c>
      <c r="J27" s="25">
        <f t="shared" si="6"/>
        <v>44.539669225579402</v>
      </c>
      <c r="K27" s="25">
        <f t="shared" si="6"/>
        <v>43.193960722816868</v>
      </c>
      <c r="L27" s="25">
        <f t="shared" si="6"/>
        <v>42.800094819569296</v>
      </c>
      <c r="M27" s="25">
        <f t="shared" si="6"/>
        <v>44.474024908371476</v>
      </c>
      <c r="N27" s="25">
        <f t="shared" si="6"/>
        <v>43.883226053500131</v>
      </c>
      <c r="O27" s="25">
        <f t="shared" si="6"/>
        <v>43.555004467460485</v>
      </c>
      <c r="P27" s="25">
        <f t="shared" si="6"/>
        <v>46.541820900421222</v>
      </c>
      <c r="Q27" s="25">
        <f t="shared" si="6"/>
        <v>49.003482795718526</v>
      </c>
      <c r="R27" s="25">
        <f t="shared" si="6"/>
        <v>51.596433325431718</v>
      </c>
      <c r="S27" s="25">
        <f t="shared" si="6"/>
        <v>51.89183275286738</v>
      </c>
      <c r="T27" s="25">
        <f t="shared" si="6"/>
        <v>50.546124250104853</v>
      </c>
      <c r="U27" s="25">
        <f t="shared" si="6"/>
        <v>47.559307817144109</v>
      </c>
      <c r="V27" s="25">
        <f t="shared" si="6"/>
        <v>41.881074378658305</v>
      </c>
      <c r="W27" s="25">
        <f t="shared" si="6"/>
        <v>37.679838077350887</v>
      </c>
      <c r="X27" s="25">
        <f t="shared" si="6"/>
        <v>33.642712569063292</v>
      </c>
      <c r="Y27" s="25">
        <f t="shared" si="6"/>
        <v>31.181050673765981</v>
      </c>
      <c r="Z27" s="25">
        <f t="shared" si="6"/>
        <v>30.065097281231193</v>
      </c>
      <c r="AA27" s="25">
        <f t="shared" si="6"/>
        <v>29.146076840320198</v>
      </c>
      <c r="AB27" s="15"/>
      <c r="AF27" s="16"/>
    </row>
    <row r="28" ht="14.1" customHeight="1">
      <c r="A28" s="5"/>
      <c r="B28" s="33"/>
      <c r="C28" s="11" t="s">
        <v>58</v>
      </c>
      <c r="D28" s="24">
        <v>337.31999999999999</v>
      </c>
      <c r="E28" s="24">
        <v>341.27999999999997</v>
      </c>
      <c r="F28" s="24">
        <v>364.31999999999999</v>
      </c>
      <c r="G28" s="24">
        <v>430.92000000000002</v>
      </c>
      <c r="H28" s="24">
        <v>450.72000000000003</v>
      </c>
      <c r="I28" s="24">
        <v>467.27999999999997</v>
      </c>
      <c r="J28" s="24">
        <v>488.51999999999998</v>
      </c>
      <c r="K28" s="24">
        <v>473.75999999999999</v>
      </c>
      <c r="L28" s="24">
        <v>469.43999999999994</v>
      </c>
      <c r="M28" s="24">
        <v>487.80000000000001</v>
      </c>
      <c r="N28" s="24">
        <v>481.32000000000005</v>
      </c>
      <c r="O28" s="24">
        <v>477.72000000000003</v>
      </c>
      <c r="P28" s="24">
        <v>510.48000000000002</v>
      </c>
      <c r="Q28" s="24">
        <v>537.4799999999999</v>
      </c>
      <c r="R28" s="24">
        <v>565.92000000000007</v>
      </c>
      <c r="S28" s="24">
        <v>569.15999999999997</v>
      </c>
      <c r="T28" s="24">
        <v>554.39999999999998</v>
      </c>
      <c r="U28" s="24">
        <v>521.63999999999999</v>
      </c>
      <c r="V28" s="24">
        <v>459.35999999999996</v>
      </c>
      <c r="W28" s="24">
        <v>413.27999999999997</v>
      </c>
      <c r="X28" s="24">
        <v>369</v>
      </c>
      <c r="Y28" s="24">
        <v>342</v>
      </c>
      <c r="Z28" s="24">
        <v>329.75999999999999</v>
      </c>
      <c r="AA28" s="24">
        <v>319.68000000000001</v>
      </c>
      <c r="AB28" s="15">
        <f>SUM(D28:AA28)</f>
        <v>10762.559999999999</v>
      </c>
    </row>
    <row r="29" ht="14.1" customHeight="1">
      <c r="A29" s="11">
        <v>44546</v>
      </c>
      <c r="B29" s="31" t="s">
        <v>45</v>
      </c>
      <c r="C29" s="6" t="s">
        <v>28</v>
      </c>
      <c r="D29" s="7">
        <v>6.3399999999999999</v>
      </c>
      <c r="E29" s="7">
        <v>6.3399999999999999</v>
      </c>
      <c r="F29" s="7">
        <v>6.3399999999999999</v>
      </c>
      <c r="G29" s="7">
        <v>6.3399999999999999</v>
      </c>
      <c r="H29" s="7">
        <v>6.3399999999999999</v>
      </c>
      <c r="I29" s="7">
        <v>6.3399999999999999</v>
      </c>
      <c r="J29" s="7">
        <v>6.3399999999999999</v>
      </c>
      <c r="K29" s="7">
        <v>6.3399999999999999</v>
      </c>
      <c r="L29" s="7">
        <v>6.3399999999999999</v>
      </c>
      <c r="M29" s="7">
        <v>6.3399999999999999</v>
      </c>
      <c r="N29" s="7">
        <v>6.3399999999999999</v>
      </c>
      <c r="O29" s="7">
        <v>6.3399999999999999</v>
      </c>
      <c r="P29" s="7">
        <v>6.3399999999999999</v>
      </c>
      <c r="Q29" s="7">
        <v>6.3399999999999999</v>
      </c>
      <c r="R29" s="7">
        <v>6.3399999999999999</v>
      </c>
      <c r="S29" s="7">
        <v>6.3399999999999999</v>
      </c>
      <c r="T29" s="7">
        <v>6.3399999999999999</v>
      </c>
      <c r="U29" s="7">
        <v>6.3399999999999999</v>
      </c>
      <c r="V29" s="7">
        <v>6.3399999999999999</v>
      </c>
      <c r="W29" s="7">
        <v>6.3399999999999999</v>
      </c>
      <c r="X29" s="7">
        <v>6.3399999999999999</v>
      </c>
      <c r="Y29" s="7">
        <v>6.3399999999999999</v>
      </c>
      <c r="Z29" s="7">
        <v>6.3399999999999999</v>
      </c>
      <c r="AA29" s="7">
        <v>6.3399999999999999</v>
      </c>
      <c r="AB29" s="15"/>
      <c r="AF29" s="16"/>
    </row>
    <row r="30" ht="14.1" customHeight="1">
      <c r="A30" s="11"/>
      <c r="B30" s="32"/>
      <c r="C30" s="11" t="s">
        <v>33</v>
      </c>
      <c r="D30" s="25">
        <f t="shared" ref="D30:AA30" si="7">(D31/D29)/1.73</f>
        <v>24.780729745992964</v>
      </c>
      <c r="E30" s="25">
        <f t="shared" si="7"/>
        <v>25.24023996644846</v>
      </c>
      <c r="F30" s="25">
        <f t="shared" si="7"/>
        <v>30.163563757043086</v>
      </c>
      <c r="G30" s="25">
        <f t="shared" si="7"/>
        <v>37.384438649915211</v>
      </c>
      <c r="H30" s="25">
        <f t="shared" si="7"/>
        <v>41.126164730767123</v>
      </c>
      <c r="I30" s="25">
        <f t="shared" si="7"/>
        <v>43.78475957768822</v>
      </c>
      <c r="J30" s="25">
        <f t="shared" si="7"/>
        <v>47.296730548312389</v>
      </c>
      <c r="K30" s="25">
        <f t="shared" si="7"/>
        <v>46.312065790193472</v>
      </c>
      <c r="L30" s="25">
        <f t="shared" si="7"/>
        <v>45.294578873470591</v>
      </c>
      <c r="M30" s="25">
        <f t="shared" si="7"/>
        <v>45.130468080450761</v>
      </c>
      <c r="N30" s="25">
        <f t="shared" si="7"/>
        <v>46.180777155777612</v>
      </c>
      <c r="O30" s="25">
        <f t="shared" si="7"/>
        <v>46.640287376233118</v>
      </c>
      <c r="P30" s="25">
        <f t="shared" si="7"/>
        <v>48.445506099451137</v>
      </c>
      <c r="Q30" s="25">
        <f t="shared" si="7"/>
        <v>49.659925967797811</v>
      </c>
      <c r="R30" s="25">
        <f t="shared" si="7"/>
        <v>49.922503236629531</v>
      </c>
      <c r="S30" s="25">
        <f t="shared" si="7"/>
        <v>48.806549844094754</v>
      </c>
      <c r="T30" s="25">
        <f t="shared" si="7"/>
        <v>46.902864645064817</v>
      </c>
      <c r="U30" s="25">
        <f t="shared" si="7"/>
        <v>42.734450502361376</v>
      </c>
      <c r="V30" s="25">
        <f t="shared" si="7"/>
        <v>40.272788607064065</v>
      </c>
      <c r="W30" s="25">
        <f t="shared" si="7"/>
        <v>34.397622216954474</v>
      </c>
      <c r="X30" s="25">
        <f t="shared" si="7"/>
        <v>29.244543316132091</v>
      </c>
      <c r="Y30" s="25">
        <f t="shared" si="7"/>
        <v>26.224904724567384</v>
      </c>
      <c r="Z30" s="25">
        <f t="shared" si="7"/>
        <v>24.583796794369174</v>
      </c>
      <c r="AA30" s="25">
        <f t="shared" si="7"/>
        <v>24.452508159953318</v>
      </c>
      <c r="AB30" s="15"/>
      <c r="AF30" s="16"/>
    </row>
    <row r="31" ht="14.1" customHeight="1">
      <c r="A31" s="5"/>
      <c r="B31" s="33"/>
      <c r="C31" s="11" t="s">
        <v>58</v>
      </c>
      <c r="D31" s="27">
        <v>271.80000000000001</v>
      </c>
      <c r="E31" s="27">
        <v>276.83999999999997</v>
      </c>
      <c r="F31" s="27">
        <v>330.83999999999997</v>
      </c>
      <c r="G31" s="27">
        <v>410.04000000000002</v>
      </c>
      <c r="H31" s="27">
        <v>451.07999999999998</v>
      </c>
      <c r="I31" s="27">
        <v>480.23999999999995</v>
      </c>
      <c r="J31" s="27">
        <v>518.75999999999999</v>
      </c>
      <c r="K31" s="27">
        <v>507.96000000000004</v>
      </c>
      <c r="L31" s="27">
        <v>496.80000000000007</v>
      </c>
      <c r="M31" s="27">
        <v>495.00000000000006</v>
      </c>
      <c r="N31" s="27">
        <v>506.51999999999998</v>
      </c>
      <c r="O31" s="27">
        <v>511.56</v>
      </c>
      <c r="P31" s="27">
        <v>531.36000000000001</v>
      </c>
      <c r="Q31" s="27">
        <v>544.67999999999995</v>
      </c>
      <c r="R31" s="27">
        <v>547.56000000000006</v>
      </c>
      <c r="S31" s="27">
        <v>535.32000000000005</v>
      </c>
      <c r="T31" s="27">
        <v>514.43999999999994</v>
      </c>
      <c r="U31" s="27">
        <v>468.72000000000003</v>
      </c>
      <c r="V31" s="27">
        <v>441.72000000000003</v>
      </c>
      <c r="W31" s="27">
        <v>377.28000000000003</v>
      </c>
      <c r="X31" s="27">
        <v>320.75999999999999</v>
      </c>
      <c r="Y31" s="27">
        <v>287.63999999999999</v>
      </c>
      <c r="Z31" s="27">
        <v>269.63999999999999</v>
      </c>
      <c r="AA31" s="27">
        <v>268.19999999999999</v>
      </c>
      <c r="AB31" s="15">
        <f>SUM(D31:AA31)</f>
        <v>10364.759999999998</v>
      </c>
    </row>
    <row r="32" ht="14.1" customHeight="1">
      <c r="A32" s="11">
        <v>44546</v>
      </c>
      <c r="B32" s="31" t="s">
        <v>46</v>
      </c>
      <c r="C32" s="6" t="s">
        <v>28</v>
      </c>
      <c r="D32" s="7">
        <v>6.3399999999999999</v>
      </c>
      <c r="E32" s="7">
        <v>6.3399999999999999</v>
      </c>
      <c r="F32" s="7">
        <v>6.3399999999999999</v>
      </c>
      <c r="G32" s="7">
        <v>6.3399999999999999</v>
      </c>
      <c r="H32" s="7">
        <v>6.3399999999999999</v>
      </c>
      <c r="I32" s="7">
        <v>6.3399999999999999</v>
      </c>
      <c r="J32" s="7">
        <v>6.3399999999999999</v>
      </c>
      <c r="K32" s="7">
        <v>6.3399999999999999</v>
      </c>
      <c r="L32" s="7">
        <v>6.3399999999999999</v>
      </c>
      <c r="M32" s="7">
        <v>6.3399999999999999</v>
      </c>
      <c r="N32" s="7">
        <v>6.3399999999999999</v>
      </c>
      <c r="O32" s="7">
        <v>6.3399999999999999</v>
      </c>
      <c r="P32" s="7">
        <v>6.3399999999999999</v>
      </c>
      <c r="Q32" s="7">
        <v>6.3399999999999999</v>
      </c>
      <c r="R32" s="7">
        <v>6.3399999999999999</v>
      </c>
      <c r="S32" s="7">
        <v>6.3399999999999999</v>
      </c>
      <c r="T32" s="7">
        <v>6.3399999999999999</v>
      </c>
      <c r="U32" s="7">
        <v>6.3399999999999999</v>
      </c>
      <c r="V32" s="7">
        <v>6.3399999999999999</v>
      </c>
      <c r="W32" s="7">
        <v>6.3399999999999999</v>
      </c>
      <c r="X32" s="7">
        <v>6.3399999999999999</v>
      </c>
      <c r="Y32" s="7">
        <v>6.3399999999999999</v>
      </c>
      <c r="Z32" s="7">
        <v>6.3399999999999999</v>
      </c>
      <c r="AA32" s="7">
        <v>6.3399999999999999</v>
      </c>
      <c r="AB32" s="15"/>
      <c r="AF32" s="16"/>
    </row>
    <row r="33" ht="14.1" customHeight="1">
      <c r="A33" s="11"/>
      <c r="B33" s="32"/>
      <c r="C33" s="11" t="s">
        <v>33</v>
      </c>
      <c r="D33" s="25">
        <f t="shared" ref="D33:AA33" si="8">(D34/D32)/1.73</f>
        <v>13.194507758793604</v>
      </c>
      <c r="E33" s="25">
        <f t="shared" si="8"/>
        <v>12.767819696942068</v>
      </c>
      <c r="F33" s="25">
        <f t="shared" si="8"/>
        <v>14.211994675516491</v>
      </c>
      <c r="G33" s="25">
        <f t="shared" si="8"/>
        <v>15.984391240130559</v>
      </c>
      <c r="H33" s="25">
        <f t="shared" si="8"/>
        <v>15.984391240130559</v>
      </c>
      <c r="I33" s="25">
        <f t="shared" si="8"/>
        <v>15.065370799219563</v>
      </c>
      <c r="J33" s="25">
        <f t="shared" si="8"/>
        <v>15.623347495486955</v>
      </c>
      <c r="K33" s="25">
        <f t="shared" si="8"/>
        <v>15.229481592239383</v>
      </c>
      <c r="L33" s="25">
        <f t="shared" si="8"/>
        <v>14.638682737368029</v>
      </c>
      <c r="M33" s="25">
        <f t="shared" si="8"/>
        <v>14.211994675516491</v>
      </c>
      <c r="N33" s="25">
        <f t="shared" si="8"/>
        <v>14.376105468536315</v>
      </c>
      <c r="O33" s="25">
        <f t="shared" si="8"/>
        <v>14.605860578764062</v>
      </c>
      <c r="P33" s="25">
        <f t="shared" si="8"/>
        <v>16.936233839645521</v>
      </c>
      <c r="Q33" s="25">
        <f t="shared" si="8"/>
        <v>18.708630404259587</v>
      </c>
      <c r="R33" s="25">
        <f t="shared" si="8"/>
        <v>18.380408818219944</v>
      </c>
      <c r="S33" s="25">
        <f t="shared" si="8"/>
        <v>18.774274721467517</v>
      </c>
      <c r="T33" s="25">
        <f t="shared" si="8"/>
        <v>18.9712076730913</v>
      </c>
      <c r="U33" s="25">
        <f t="shared" si="8"/>
        <v>18.544519611239767</v>
      </c>
      <c r="V33" s="25">
        <f t="shared" si="8"/>
        <v>17.16598894987327</v>
      </c>
      <c r="W33" s="25">
        <f t="shared" si="8"/>
        <v>16.246968508962276</v>
      </c>
      <c r="X33" s="25">
        <f t="shared" si="8"/>
        <v>14.507394102952171</v>
      </c>
      <c r="Y33" s="25">
        <f t="shared" si="8"/>
        <v>13.48990718622928</v>
      </c>
      <c r="Z33" s="25">
        <f t="shared" si="8"/>
        <v>12.702175379734141</v>
      </c>
      <c r="AA33" s="25">
        <f t="shared" si="8"/>
        <v>12.406775952298464</v>
      </c>
      <c r="AB33" s="15"/>
      <c r="AF33" s="16"/>
    </row>
    <row r="34" ht="14.1" customHeight="1">
      <c r="A34" s="5"/>
      <c r="B34" s="33"/>
      <c r="C34" s="11" t="s">
        <v>58</v>
      </c>
      <c r="D34" s="27">
        <v>144.72</v>
      </c>
      <c r="E34" s="27">
        <v>140.03999999999999</v>
      </c>
      <c r="F34" s="27">
        <v>155.88</v>
      </c>
      <c r="G34" s="27">
        <v>175.31999999999999</v>
      </c>
      <c r="H34" s="27">
        <v>175.31999999999999</v>
      </c>
      <c r="I34" s="27">
        <v>165.24000000000001</v>
      </c>
      <c r="J34" s="27">
        <v>171.36000000000001</v>
      </c>
      <c r="K34" s="27">
        <v>167.03999999999999</v>
      </c>
      <c r="L34" s="27">
        <v>160.56</v>
      </c>
      <c r="M34" s="27">
        <v>155.88</v>
      </c>
      <c r="N34" s="27">
        <v>157.68000000000001</v>
      </c>
      <c r="O34" s="27">
        <v>160.19999999999999</v>
      </c>
      <c r="P34" s="27">
        <v>185.75999999999999</v>
      </c>
      <c r="Q34" s="27">
        <v>205.20000000000002</v>
      </c>
      <c r="R34" s="27">
        <v>201.59999999999999</v>
      </c>
      <c r="S34" s="27">
        <v>205.92000000000002</v>
      </c>
      <c r="T34" s="27">
        <v>208.07999999999998</v>
      </c>
      <c r="U34" s="27">
        <v>203.40000000000001</v>
      </c>
      <c r="V34" s="27">
        <v>188.28</v>
      </c>
      <c r="W34" s="27">
        <v>178.20000000000002</v>
      </c>
      <c r="X34" s="27">
        <v>159.12</v>
      </c>
      <c r="Y34" s="27">
        <v>147.95999999999998</v>
      </c>
      <c r="Z34" s="27">
        <v>139.31999999999999</v>
      </c>
      <c r="AA34" s="27">
        <v>136.08000000000001</v>
      </c>
      <c r="AB34" s="15">
        <f>SUM(D34:AA34)</f>
        <v>4088.1599999999999</v>
      </c>
    </row>
    <row r="35" ht="14.1" customHeight="1">
      <c r="A35" s="11">
        <v>44546</v>
      </c>
      <c r="B35" s="31" t="s">
        <v>47</v>
      </c>
      <c r="C35" s="6" t="s">
        <v>28</v>
      </c>
      <c r="D35" s="7">
        <v>6.3399999999999999</v>
      </c>
      <c r="E35" s="7">
        <v>6.3399999999999999</v>
      </c>
      <c r="F35" s="7">
        <v>6.3399999999999999</v>
      </c>
      <c r="G35" s="7">
        <v>6.3399999999999999</v>
      </c>
      <c r="H35" s="7">
        <v>6.3399999999999999</v>
      </c>
      <c r="I35" s="7">
        <v>6.3399999999999999</v>
      </c>
      <c r="J35" s="7">
        <v>6.3399999999999999</v>
      </c>
      <c r="K35" s="7">
        <v>6.3399999999999999</v>
      </c>
      <c r="L35" s="7">
        <v>6.3399999999999999</v>
      </c>
      <c r="M35" s="7">
        <v>6.3399999999999999</v>
      </c>
      <c r="N35" s="7">
        <v>6.3399999999999999</v>
      </c>
      <c r="O35" s="7">
        <v>6.3399999999999999</v>
      </c>
      <c r="P35" s="7">
        <v>6.3399999999999999</v>
      </c>
      <c r="Q35" s="7">
        <v>6.3399999999999999</v>
      </c>
      <c r="R35" s="7">
        <v>6.3399999999999999</v>
      </c>
      <c r="S35" s="7">
        <v>6.3399999999999999</v>
      </c>
      <c r="T35" s="7">
        <v>6.3399999999999999</v>
      </c>
      <c r="U35" s="7">
        <v>6.3399999999999999</v>
      </c>
      <c r="V35" s="7">
        <v>6.3399999999999999</v>
      </c>
      <c r="W35" s="7">
        <v>6.3399999999999999</v>
      </c>
      <c r="X35" s="7">
        <v>6.3399999999999999</v>
      </c>
      <c r="Y35" s="7">
        <v>6.3399999999999999</v>
      </c>
      <c r="Z35" s="7">
        <v>6.3399999999999999</v>
      </c>
      <c r="AA35" s="7">
        <v>6.3399999999999999</v>
      </c>
      <c r="AB35" s="15"/>
      <c r="AF35" s="16"/>
    </row>
    <row r="36" ht="14.1" customHeight="1">
      <c r="A36" s="11"/>
      <c r="B36" s="32"/>
      <c r="C36" s="11" t="s">
        <v>33</v>
      </c>
      <c r="D36" s="25">
        <f t="shared" ref="D36:AA36" si="9">(D37/D35)/1.73</f>
        <v>21.071825823745005</v>
      </c>
      <c r="E36" s="25">
        <f t="shared" si="9"/>
        <v>21.79391331303222</v>
      </c>
      <c r="F36" s="25">
        <f t="shared" si="9"/>
        <v>23.894531463685933</v>
      </c>
      <c r="G36" s="25">
        <f t="shared" si="9"/>
        <v>30.130741598439126</v>
      </c>
      <c r="H36" s="25">
        <f t="shared" si="9"/>
        <v>36.10437446436061</v>
      </c>
      <c r="I36" s="25">
        <f t="shared" si="9"/>
        <v>40.666654510311631</v>
      </c>
      <c r="J36" s="25">
        <f t="shared" si="9"/>
        <v>46.541820900421222</v>
      </c>
      <c r="K36" s="25">
        <f t="shared" si="9"/>
        <v>49.10194927153043</v>
      </c>
      <c r="L36" s="25">
        <f t="shared" si="9"/>
        <v>49.824036760817641</v>
      </c>
      <c r="M36" s="25">
        <f t="shared" si="9"/>
        <v>50.644590725916743</v>
      </c>
      <c r="N36" s="25">
        <f t="shared" si="9"/>
        <v>49.430170857570076</v>
      </c>
      <c r="O36" s="25">
        <f t="shared" si="9"/>
        <v>48.773727685490783</v>
      </c>
      <c r="P36" s="25">
        <f t="shared" si="9"/>
        <v>51.104100946372242</v>
      </c>
      <c r="Q36" s="25">
        <f t="shared" si="9"/>
        <v>53.237541255629921</v>
      </c>
      <c r="R36" s="25">
        <f t="shared" si="9"/>
        <v>52.778031035174415</v>
      </c>
      <c r="S36" s="25">
        <f t="shared" si="9"/>
        <v>52.613920242154599</v>
      </c>
      <c r="T36" s="25">
        <f t="shared" si="9"/>
        <v>49.659925967797811</v>
      </c>
      <c r="U36" s="25">
        <f t="shared" si="9"/>
        <v>48.051640196203564</v>
      </c>
      <c r="V36" s="25">
        <f t="shared" si="9"/>
        <v>39.025546580113421</v>
      </c>
      <c r="W36" s="25">
        <f t="shared" si="9"/>
        <v>28.19423424080524</v>
      </c>
      <c r="X36" s="25">
        <f t="shared" si="9"/>
        <v>24.518152477161248</v>
      </c>
      <c r="Y36" s="25">
        <f t="shared" si="9"/>
        <v>22.581645119527359</v>
      </c>
      <c r="Z36" s="25">
        <f t="shared" si="9"/>
        <v>20.67795992049744</v>
      </c>
      <c r="AA36" s="25">
        <f t="shared" si="9"/>
        <v>20.284094017249867</v>
      </c>
      <c r="AB36" s="15"/>
      <c r="AF36" s="16"/>
    </row>
    <row r="37" ht="14.1" customHeight="1">
      <c r="A37" s="5"/>
      <c r="B37" s="33"/>
      <c r="C37" s="11" t="s">
        <v>58</v>
      </c>
      <c r="D37" s="24">
        <v>231.11999999999998</v>
      </c>
      <c r="E37" s="24">
        <v>239.03999999999999</v>
      </c>
      <c r="F37" s="24">
        <v>262.08000000000004</v>
      </c>
      <c r="G37" s="24">
        <v>330.48000000000002</v>
      </c>
      <c r="H37" s="24">
        <v>396</v>
      </c>
      <c r="I37" s="24">
        <v>446.03999999999996</v>
      </c>
      <c r="J37" s="24">
        <v>510.48000000000002</v>
      </c>
      <c r="K37" s="24">
        <v>538.56000000000006</v>
      </c>
      <c r="L37" s="24">
        <v>546.48000000000002</v>
      </c>
      <c r="M37" s="24">
        <v>555.48000000000002</v>
      </c>
      <c r="N37" s="24">
        <v>542.16000000000008</v>
      </c>
      <c r="O37" s="24">
        <v>534.96000000000004</v>
      </c>
      <c r="P37" s="24">
        <v>560.51999999999998</v>
      </c>
      <c r="Q37" s="24">
        <v>583.92000000000007</v>
      </c>
      <c r="R37" s="24">
        <v>578.88</v>
      </c>
      <c r="S37" s="24">
        <v>577.08000000000004</v>
      </c>
      <c r="T37" s="24">
        <v>544.67999999999995</v>
      </c>
      <c r="U37" s="24">
        <v>527.03999999999996</v>
      </c>
      <c r="V37" s="24">
        <v>428.04000000000002</v>
      </c>
      <c r="W37" s="24">
        <v>309.24000000000001</v>
      </c>
      <c r="X37" s="24">
        <v>268.92000000000002</v>
      </c>
      <c r="Y37" s="24">
        <v>247.68000000000001</v>
      </c>
      <c r="Z37" s="24">
        <v>226.80000000000001</v>
      </c>
      <c r="AA37" s="24">
        <v>222.47999999999999</v>
      </c>
      <c r="AB37" s="15">
        <f>SUM(D37:AA37)</f>
        <v>10208.16</v>
      </c>
    </row>
    <row r="38" ht="14.1" customHeight="1">
      <c r="A38" s="11">
        <v>44546</v>
      </c>
      <c r="B38" s="31" t="s">
        <v>48</v>
      </c>
      <c r="C38" s="6" t="s">
        <v>28</v>
      </c>
      <c r="D38" s="7">
        <v>6.3399999999999999</v>
      </c>
      <c r="E38" s="7">
        <v>6.3399999999999999</v>
      </c>
      <c r="F38" s="7">
        <v>6.3399999999999999</v>
      </c>
      <c r="G38" s="7">
        <v>6.3399999999999999</v>
      </c>
      <c r="H38" s="7">
        <v>6.3399999999999999</v>
      </c>
      <c r="I38" s="7">
        <v>6.3399999999999999</v>
      </c>
      <c r="J38" s="7">
        <v>6.3399999999999999</v>
      </c>
      <c r="K38" s="7">
        <v>6.3399999999999999</v>
      </c>
      <c r="L38" s="7">
        <v>6.3399999999999999</v>
      </c>
      <c r="M38" s="7">
        <v>6.3399999999999999</v>
      </c>
      <c r="N38" s="7">
        <v>6.3399999999999999</v>
      </c>
      <c r="O38" s="7">
        <v>6.3399999999999999</v>
      </c>
      <c r="P38" s="7">
        <v>6.3399999999999999</v>
      </c>
      <c r="Q38" s="7">
        <v>6.3399999999999999</v>
      </c>
      <c r="R38" s="7">
        <v>6.3399999999999999</v>
      </c>
      <c r="S38" s="7">
        <v>6.3399999999999999</v>
      </c>
      <c r="T38" s="7">
        <v>6.3399999999999999</v>
      </c>
      <c r="U38" s="7">
        <v>6.3399999999999999</v>
      </c>
      <c r="V38" s="7">
        <v>6.3399999999999999</v>
      </c>
      <c r="W38" s="7">
        <v>6.3399999999999999</v>
      </c>
      <c r="X38" s="7">
        <v>6.3399999999999999</v>
      </c>
      <c r="Y38" s="7">
        <v>6.3399999999999999</v>
      </c>
      <c r="Z38" s="7">
        <v>6.3399999999999999</v>
      </c>
      <c r="AA38" s="7">
        <v>6.3399999999999999</v>
      </c>
      <c r="AB38" s="15"/>
      <c r="AF38" s="16"/>
    </row>
    <row r="39" ht="14.1" customHeight="1">
      <c r="A39" s="11"/>
      <c r="B39" s="32"/>
      <c r="C39" s="11" t="s">
        <v>33</v>
      </c>
      <c r="D39" s="25">
        <f t="shared" ref="D39:AA39" si="10">(D40/D38)/1.73</f>
        <v>8.1727174923870827</v>
      </c>
      <c r="E39" s="25">
        <f t="shared" si="10"/>
        <v>8.7963385058624031</v>
      </c>
      <c r="F39" s="25">
        <f t="shared" si="10"/>
        <v>10.470268594664576</v>
      </c>
      <c r="G39" s="25">
        <f t="shared" si="10"/>
        <v>12.505242428110355</v>
      </c>
      <c r="H39" s="25">
        <f t="shared" si="10"/>
        <v>11.914443573239001</v>
      </c>
      <c r="I39" s="25">
        <f t="shared" si="10"/>
        <v>12.341131635090536</v>
      </c>
      <c r="J39" s="25">
        <f t="shared" si="10"/>
        <v>14.1135281997046</v>
      </c>
      <c r="K39" s="25">
        <f t="shared" si="10"/>
        <v>13.424262869021355</v>
      </c>
      <c r="L39" s="25">
        <f t="shared" si="10"/>
        <v>13.424262869021355</v>
      </c>
      <c r="M39" s="25">
        <f t="shared" si="10"/>
        <v>13.457085027625318</v>
      </c>
      <c r="N39" s="25">
        <f t="shared" si="10"/>
        <v>13.391440710417392</v>
      </c>
      <c r="O39" s="25">
        <f t="shared" si="10"/>
        <v>14.310461151328386</v>
      </c>
      <c r="P39" s="25">
        <f t="shared" si="10"/>
        <v>16.345434984774165</v>
      </c>
      <c r="Q39" s="25">
        <f t="shared" si="10"/>
        <v>17.461388377308946</v>
      </c>
      <c r="R39" s="25">
        <f t="shared" si="10"/>
        <v>18.150653707992198</v>
      </c>
      <c r="S39" s="25">
        <f t="shared" si="10"/>
        <v>18.314764501012014</v>
      </c>
      <c r="T39" s="25">
        <f t="shared" si="10"/>
        <v>17.52703269451688</v>
      </c>
      <c r="U39" s="25">
        <f t="shared" si="10"/>
        <v>15.688991812694884</v>
      </c>
      <c r="V39" s="25">
        <f t="shared" si="10"/>
        <v>13.883773089476852</v>
      </c>
      <c r="W39" s="25">
        <f t="shared" si="10"/>
        <v>11.586221987199359</v>
      </c>
      <c r="X39" s="25">
        <f t="shared" si="10"/>
        <v>10.10922485002097</v>
      </c>
      <c r="Y39" s="25">
        <f t="shared" si="10"/>
        <v>9.0589157746941158</v>
      </c>
      <c r="Z39" s="25">
        <f t="shared" si="10"/>
        <v>8.402472602614834</v>
      </c>
      <c r="AA39" s="25">
        <f t="shared" si="10"/>
        <v>8.1070731751791545</v>
      </c>
      <c r="AB39" s="15"/>
      <c r="AF39" s="16"/>
    </row>
    <row r="40" ht="14.1" customHeight="1">
      <c r="A40" s="5"/>
      <c r="B40" s="33"/>
      <c r="C40" s="11" t="s">
        <v>58</v>
      </c>
      <c r="D40" s="27">
        <v>89.640000000000001</v>
      </c>
      <c r="E40" s="27">
        <v>96.480000000000004</v>
      </c>
      <c r="F40" s="27">
        <v>114.83999999999999</v>
      </c>
      <c r="G40" s="27">
        <v>137.16</v>
      </c>
      <c r="H40" s="27">
        <v>130.68000000000001</v>
      </c>
      <c r="I40" s="27">
        <v>135.36000000000001</v>
      </c>
      <c r="J40" s="27">
        <v>154.79999999999998</v>
      </c>
      <c r="K40" s="27">
        <v>147.24000000000001</v>
      </c>
      <c r="L40" s="27">
        <v>147.24000000000001</v>
      </c>
      <c r="M40" s="27">
        <v>147.59999999999999</v>
      </c>
      <c r="N40" s="27">
        <v>146.88000000000002</v>
      </c>
      <c r="O40" s="27">
        <v>156.96000000000001</v>
      </c>
      <c r="P40" s="27">
        <v>179.28</v>
      </c>
      <c r="Q40" s="27">
        <v>191.51999999999998</v>
      </c>
      <c r="R40" s="27">
        <v>199.08000000000001</v>
      </c>
      <c r="S40" s="27">
        <v>200.88</v>
      </c>
      <c r="T40" s="27">
        <v>192.24000000000001</v>
      </c>
      <c r="U40" s="27">
        <v>172.08000000000001</v>
      </c>
      <c r="V40" s="27">
        <v>152.28</v>
      </c>
      <c r="W40" s="27">
        <v>127.08</v>
      </c>
      <c r="X40" s="27">
        <v>110.88000000000001</v>
      </c>
      <c r="Y40" s="27">
        <v>99.359999999999999</v>
      </c>
      <c r="Z40" s="27">
        <v>92.160000000000011</v>
      </c>
      <c r="AA40" s="27">
        <v>88.920000000000002</v>
      </c>
      <c r="AB40" s="15">
        <f>SUM(D40:AA40)</f>
        <v>3410.6400000000003</v>
      </c>
    </row>
    <row r="41" ht="14.1" customHeight="1">
      <c r="A41" s="11">
        <v>44546</v>
      </c>
      <c r="B41" s="31" t="s">
        <v>49</v>
      </c>
      <c r="C41" s="6" t="s">
        <v>28</v>
      </c>
      <c r="D41" s="7">
        <v>6.3399999999999999</v>
      </c>
      <c r="E41" s="7">
        <v>6.3399999999999999</v>
      </c>
      <c r="F41" s="7">
        <v>6.3399999999999999</v>
      </c>
      <c r="G41" s="7">
        <v>6.3399999999999999</v>
      </c>
      <c r="H41" s="7">
        <v>6.3399999999999999</v>
      </c>
      <c r="I41" s="7">
        <v>6.3399999999999999</v>
      </c>
      <c r="J41" s="7">
        <v>6.3399999999999999</v>
      </c>
      <c r="K41" s="7">
        <v>6.3399999999999999</v>
      </c>
      <c r="L41" s="7">
        <v>6.3399999999999999</v>
      </c>
      <c r="M41" s="7">
        <v>6.3399999999999999</v>
      </c>
      <c r="N41" s="7">
        <v>6.3399999999999999</v>
      </c>
      <c r="O41" s="7">
        <v>6.3399999999999999</v>
      </c>
      <c r="P41" s="7">
        <v>6.3399999999999999</v>
      </c>
      <c r="Q41" s="7">
        <v>6.3399999999999999</v>
      </c>
      <c r="R41" s="7">
        <v>6.3399999999999999</v>
      </c>
      <c r="S41" s="7">
        <v>6.3399999999999999</v>
      </c>
      <c r="T41" s="7">
        <v>6.3399999999999999</v>
      </c>
      <c r="U41" s="7">
        <v>6.3399999999999999</v>
      </c>
      <c r="V41" s="7">
        <v>6.3399999999999999</v>
      </c>
      <c r="W41" s="7">
        <v>6.3399999999999999</v>
      </c>
      <c r="X41" s="7">
        <v>6.3399999999999999</v>
      </c>
      <c r="Y41" s="7">
        <v>6.3399999999999999</v>
      </c>
      <c r="Z41" s="7">
        <v>6.3399999999999999</v>
      </c>
      <c r="AA41" s="7">
        <v>6.3399999999999999</v>
      </c>
      <c r="AB41" s="15"/>
    </row>
    <row r="42" ht="14.1" customHeight="1">
      <c r="A42" s="5"/>
      <c r="B42" s="32"/>
      <c r="C42" s="11" t="s">
        <v>33</v>
      </c>
      <c r="D42" s="25">
        <f t="shared" ref="D42:AA42" si="11">(D43/D41)/1.73</f>
        <v>11.12671176674386</v>
      </c>
      <c r="E42" s="25">
        <f t="shared" si="11"/>
        <v>11.323644718367648</v>
      </c>
      <c r="F42" s="25">
        <f t="shared" si="11"/>
        <v>13.883773089476852</v>
      </c>
      <c r="G42" s="25">
        <f t="shared" si="11"/>
        <v>19.496362210754729</v>
      </c>
      <c r="H42" s="25">
        <f t="shared" si="11"/>
        <v>22.745755912547182</v>
      </c>
      <c r="I42" s="25">
        <f t="shared" si="11"/>
        <v>24.912018380408821</v>
      </c>
      <c r="J42" s="25">
        <f t="shared" si="11"/>
        <v>24.846374063200894</v>
      </c>
      <c r="K42" s="25">
        <f t="shared" si="11"/>
        <v>26.192082565963421</v>
      </c>
      <c r="L42" s="25">
        <f t="shared" si="11"/>
        <v>27.373680275706132</v>
      </c>
      <c r="M42" s="25">
        <f t="shared" si="11"/>
        <v>27.340858117102169</v>
      </c>
      <c r="N42" s="25">
        <f t="shared" si="11"/>
        <v>25.863860979923778</v>
      </c>
      <c r="O42" s="25">
        <f t="shared" si="11"/>
        <v>25.634105869696036</v>
      </c>
      <c r="P42" s="25">
        <f t="shared" si="11"/>
        <v>27.143925165478379</v>
      </c>
      <c r="Q42" s="25">
        <f t="shared" si="11"/>
        <v>28.358345033825064</v>
      </c>
      <c r="R42" s="25">
        <f t="shared" si="11"/>
        <v>30.458963184478765</v>
      </c>
      <c r="S42" s="25">
        <f t="shared" si="11"/>
        <v>28.981966047300379</v>
      </c>
      <c r="T42" s="25">
        <f t="shared" si="11"/>
        <v>28.850677412884522</v>
      </c>
      <c r="U42" s="25">
        <f t="shared" si="11"/>
        <v>27.406502434310099</v>
      </c>
      <c r="V42" s="25">
        <f t="shared" si="11"/>
        <v>23.599132036250253</v>
      </c>
      <c r="W42" s="25">
        <f t="shared" si="11"/>
        <v>15.360770226655241</v>
      </c>
      <c r="X42" s="25">
        <f t="shared" si="11"/>
        <v>12.997574807169819</v>
      </c>
      <c r="Y42" s="25">
        <f t="shared" si="11"/>
        <v>12.177020842070714</v>
      </c>
      <c r="Z42" s="25">
        <f t="shared" si="11"/>
        <v>11.356466876971611</v>
      </c>
      <c r="AA42" s="25">
        <f t="shared" si="11"/>
        <v>11.323644718367648</v>
      </c>
      <c r="AB42" s="15"/>
    </row>
    <row r="43" ht="14.1" customHeight="1">
      <c r="A43" s="5"/>
      <c r="B43" s="33"/>
      <c r="C43" s="11" t="s">
        <v>58</v>
      </c>
      <c r="D43" s="27">
        <v>122.03999999999999</v>
      </c>
      <c r="E43" s="27">
        <v>124.20000000000002</v>
      </c>
      <c r="F43" s="27">
        <v>152.28</v>
      </c>
      <c r="G43" s="27">
        <v>213.84</v>
      </c>
      <c r="H43" s="27">
        <v>249.47999999999999</v>
      </c>
      <c r="I43" s="27">
        <v>273.24000000000001</v>
      </c>
      <c r="J43" s="27">
        <v>272.52000000000004</v>
      </c>
      <c r="K43" s="27">
        <v>287.27999999999997</v>
      </c>
      <c r="L43" s="27">
        <v>300.24000000000001</v>
      </c>
      <c r="M43" s="27">
        <v>299.88</v>
      </c>
      <c r="N43" s="27">
        <v>283.68000000000001</v>
      </c>
      <c r="O43" s="27">
        <v>281.16000000000003</v>
      </c>
      <c r="P43" s="27">
        <v>297.71999999999997</v>
      </c>
      <c r="Q43" s="27">
        <v>311.04000000000002</v>
      </c>
      <c r="R43" s="27">
        <v>334.07999999999998</v>
      </c>
      <c r="S43" s="27">
        <v>317.88</v>
      </c>
      <c r="T43" s="27">
        <v>316.44</v>
      </c>
      <c r="U43" s="27">
        <v>300.60000000000002</v>
      </c>
      <c r="V43" s="27">
        <v>258.84000000000003</v>
      </c>
      <c r="W43" s="27">
        <v>168.48000000000002</v>
      </c>
      <c r="X43" s="27">
        <v>142.56</v>
      </c>
      <c r="Y43" s="27">
        <v>133.56</v>
      </c>
      <c r="Z43" s="27">
        <v>124.56</v>
      </c>
      <c r="AA43" s="27">
        <v>124.20000000000002</v>
      </c>
      <c r="AB43" s="15">
        <f>SUM(D43:AA43)</f>
        <v>5689.8000000000011</v>
      </c>
    </row>
    <row r="44" ht="14.1" customHeight="1">
      <c r="A44" s="11">
        <v>44546</v>
      </c>
      <c r="B44" s="31" t="s">
        <v>50</v>
      </c>
      <c r="C44" s="6" t="s">
        <v>28</v>
      </c>
      <c r="D44" s="7">
        <v>6.3399999999999999</v>
      </c>
      <c r="E44" s="7">
        <v>6.3399999999999999</v>
      </c>
      <c r="F44" s="7">
        <v>6.3399999999999999</v>
      </c>
      <c r="G44" s="7">
        <v>6.3399999999999999</v>
      </c>
      <c r="H44" s="7">
        <v>6.3399999999999999</v>
      </c>
      <c r="I44" s="7">
        <v>6.3399999999999999</v>
      </c>
      <c r="J44" s="7">
        <v>6.3399999999999999</v>
      </c>
      <c r="K44" s="7">
        <v>6.3399999999999999</v>
      </c>
      <c r="L44" s="7">
        <v>6.3399999999999999</v>
      </c>
      <c r="M44" s="7">
        <v>6.3399999999999999</v>
      </c>
      <c r="N44" s="7">
        <v>6.3399999999999999</v>
      </c>
      <c r="O44" s="7">
        <v>6.3399999999999999</v>
      </c>
      <c r="P44" s="7">
        <v>6.3399999999999999</v>
      </c>
      <c r="Q44" s="7">
        <v>6.3399999999999999</v>
      </c>
      <c r="R44" s="7">
        <v>6.3399999999999999</v>
      </c>
      <c r="S44" s="7">
        <v>6.3399999999999999</v>
      </c>
      <c r="T44" s="7">
        <v>6.3399999999999999</v>
      </c>
      <c r="U44" s="7">
        <v>6.3399999999999999</v>
      </c>
      <c r="V44" s="7">
        <v>6.3399999999999999</v>
      </c>
      <c r="W44" s="7">
        <v>6.3399999999999999</v>
      </c>
      <c r="X44" s="7">
        <v>6.3399999999999999</v>
      </c>
      <c r="Y44" s="7">
        <v>6.3399999999999999</v>
      </c>
      <c r="Z44" s="7">
        <v>6.3399999999999999</v>
      </c>
      <c r="AA44" s="7">
        <v>6.3399999999999999</v>
      </c>
      <c r="AB44" s="15"/>
    </row>
    <row r="45" ht="14.1" customHeight="1">
      <c r="A45" s="5"/>
      <c r="B45" s="32"/>
      <c r="C45" s="11" t="s">
        <v>33</v>
      </c>
      <c r="D45" s="25">
        <f t="shared" ref="D45:AA45" si="12">(D46/D44)/1.73</f>
        <v>0</v>
      </c>
      <c r="E45" s="25">
        <f t="shared" si="12"/>
        <v>0</v>
      </c>
      <c r="F45" s="25">
        <f t="shared" si="12"/>
        <v>0</v>
      </c>
      <c r="G45" s="25">
        <f t="shared" si="12"/>
        <v>0</v>
      </c>
      <c r="H45" s="25">
        <f t="shared" si="12"/>
        <v>0</v>
      </c>
      <c r="I45" s="25">
        <f t="shared" si="12"/>
        <v>0</v>
      </c>
      <c r="J45" s="25">
        <f t="shared" si="12"/>
        <v>0</v>
      </c>
      <c r="K45" s="25">
        <f t="shared" si="12"/>
        <v>0</v>
      </c>
      <c r="L45" s="25">
        <f t="shared" si="12"/>
        <v>0</v>
      </c>
      <c r="M45" s="25">
        <f t="shared" si="12"/>
        <v>0</v>
      </c>
      <c r="N45" s="25">
        <f t="shared" si="12"/>
        <v>0</v>
      </c>
      <c r="O45" s="25">
        <f t="shared" si="12"/>
        <v>0</v>
      </c>
      <c r="P45" s="25">
        <f t="shared" si="12"/>
        <v>0</v>
      </c>
      <c r="Q45" s="25">
        <f t="shared" si="12"/>
        <v>0</v>
      </c>
      <c r="R45" s="25">
        <f t="shared" si="12"/>
        <v>0</v>
      </c>
      <c r="S45" s="25">
        <f t="shared" si="12"/>
        <v>0</v>
      </c>
      <c r="T45" s="25">
        <f t="shared" si="12"/>
        <v>0</v>
      </c>
      <c r="U45" s="25">
        <f t="shared" si="12"/>
        <v>0</v>
      </c>
      <c r="V45" s="25">
        <f t="shared" si="12"/>
        <v>0</v>
      </c>
      <c r="W45" s="25">
        <f t="shared" si="12"/>
        <v>0</v>
      </c>
      <c r="X45" s="25">
        <f t="shared" si="12"/>
        <v>0</v>
      </c>
      <c r="Y45" s="25">
        <f t="shared" si="12"/>
        <v>0</v>
      </c>
      <c r="Z45" s="25">
        <f t="shared" si="12"/>
        <v>0</v>
      </c>
      <c r="AA45" s="25">
        <f t="shared" si="12"/>
        <v>0</v>
      </c>
      <c r="AB45" s="15"/>
    </row>
    <row r="46" ht="14.1" customHeight="1">
      <c r="A46" s="5"/>
      <c r="B46" s="33"/>
      <c r="C46" s="11" t="s">
        <v>58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15">
        <f>SUM(D46:AA46)</f>
        <v>0</v>
      </c>
    </row>
    <row r="47" ht="14.1" customHeight="1">
      <c r="A47" s="11">
        <v>44546</v>
      </c>
      <c r="B47" s="28" t="s">
        <v>53</v>
      </c>
      <c r="C47" s="6" t="s">
        <v>28</v>
      </c>
      <c r="D47" s="27">
        <v>6.3399999999999999</v>
      </c>
      <c r="E47" s="27">
        <v>6.3399999999999999</v>
      </c>
      <c r="F47" s="27">
        <v>6.3399999999999999</v>
      </c>
      <c r="G47" s="27">
        <v>6.3399999999999999</v>
      </c>
      <c r="H47" s="27">
        <v>6.3399999999999999</v>
      </c>
      <c r="I47" s="27">
        <v>6.3399999999999999</v>
      </c>
      <c r="J47" s="27">
        <v>6.3399999999999999</v>
      </c>
      <c r="K47" s="27">
        <v>6.3399999999999999</v>
      </c>
      <c r="L47" s="27">
        <v>6.3399999999999999</v>
      </c>
      <c r="M47" s="27">
        <v>6.3399999999999999</v>
      </c>
      <c r="N47" s="27">
        <v>6.3399999999999999</v>
      </c>
      <c r="O47" s="27">
        <v>6.3399999999999999</v>
      </c>
      <c r="P47" s="27">
        <v>6.3399999999999999</v>
      </c>
      <c r="Q47" s="27">
        <v>6.3399999999999999</v>
      </c>
      <c r="R47" s="27">
        <v>6.3399999999999999</v>
      </c>
      <c r="S47" s="27">
        <v>6.3399999999999999</v>
      </c>
      <c r="T47" s="27">
        <v>6.3399999999999999</v>
      </c>
      <c r="U47" s="27">
        <v>6.3399999999999999</v>
      </c>
      <c r="V47" s="27">
        <v>6.3399999999999999</v>
      </c>
      <c r="W47" s="27">
        <v>6.3399999999999999</v>
      </c>
      <c r="X47" s="27">
        <v>6.3399999999999999</v>
      </c>
      <c r="Y47" s="27">
        <v>6.3399999999999999</v>
      </c>
      <c r="Z47" s="27">
        <v>6.3399999999999999</v>
      </c>
      <c r="AA47" s="27">
        <v>6.3399999999999999</v>
      </c>
      <c r="AB47" s="15"/>
    </row>
    <row r="48" ht="14.1" customHeight="1">
      <c r="A48" s="5"/>
      <c r="B48" s="29"/>
      <c r="C48" s="11" t="s">
        <v>33</v>
      </c>
      <c r="D48" s="27">
        <f t="shared" ref="D48:AA48" si="13">(D49/D47)/1.73</f>
        <v>2.2319067850695644</v>
      </c>
      <c r="E48" s="27">
        <f t="shared" si="13"/>
        <v>2.2319067850695644</v>
      </c>
      <c r="F48" s="27">
        <f t="shared" si="13"/>
        <v>2.2319067850695644</v>
      </c>
      <c r="G48" s="27">
        <f t="shared" si="13"/>
        <v>2.6914170055250635</v>
      </c>
      <c r="H48" s="27">
        <f t="shared" si="13"/>
        <v>2.297551102277493</v>
      </c>
      <c r="I48" s="27">
        <f t="shared" si="13"/>
        <v>2.0349738334457799</v>
      </c>
      <c r="J48" s="27">
        <f t="shared" si="13"/>
        <v>2.0349738334457799</v>
      </c>
      <c r="K48" s="27">
        <f t="shared" si="13"/>
        <v>2.4288397366933503</v>
      </c>
      <c r="L48" s="27">
        <f t="shared" si="13"/>
        <v>2.6257726883171353</v>
      </c>
      <c r="M48" s="27">
        <f t="shared" si="13"/>
        <v>2.8883499571488489</v>
      </c>
      <c r="N48" s="27">
        <f t="shared" si="13"/>
        <v>2.4288397366933503</v>
      </c>
      <c r="O48" s="27">
        <f t="shared" si="13"/>
        <v>2.494484053901278</v>
      </c>
      <c r="P48" s="27">
        <f t="shared" si="13"/>
        <v>2.6914170055250635</v>
      </c>
      <c r="Q48" s="27">
        <f t="shared" si="13"/>
        <v>2.6914170055250635</v>
      </c>
      <c r="R48" s="27">
        <f t="shared" si="13"/>
        <v>3.0852829087726339</v>
      </c>
      <c r="S48" s="27">
        <f t="shared" si="13"/>
        <v>2.7570613227329916</v>
      </c>
      <c r="T48" s="27">
        <f t="shared" si="13"/>
        <v>2.6257726883171353</v>
      </c>
      <c r="U48" s="27">
        <f t="shared" si="13"/>
        <v>2.6914170055250635</v>
      </c>
      <c r="V48" s="27">
        <f t="shared" si="13"/>
        <v>2.4288397366933503</v>
      </c>
      <c r="W48" s="27">
        <f t="shared" si="13"/>
        <v>2.2319067850695644</v>
      </c>
      <c r="X48" s="27">
        <f t="shared" si="13"/>
        <v>1.8380408818219947</v>
      </c>
      <c r="Y48" s="27">
        <f t="shared" si="13"/>
        <v>1.7723965646140665</v>
      </c>
      <c r="Z48" s="27">
        <f t="shared" si="13"/>
        <v>1.7723965646140665</v>
      </c>
      <c r="AA48" s="27">
        <f t="shared" si="13"/>
        <v>1.7723965646140665</v>
      </c>
      <c r="AB48" s="15"/>
    </row>
    <row r="49" ht="14.1" customHeight="1">
      <c r="A49" s="5"/>
      <c r="B49" s="30"/>
      <c r="C49" s="11" t="s">
        <v>58</v>
      </c>
      <c r="D49" s="27">
        <v>24.479999999999997</v>
      </c>
      <c r="E49" s="27">
        <v>24.479999999999997</v>
      </c>
      <c r="F49" s="27">
        <v>24.479999999999997</v>
      </c>
      <c r="G49" s="27">
        <v>29.520000000000003</v>
      </c>
      <c r="H49" s="27">
        <v>25.199999999999999</v>
      </c>
      <c r="I49" s="27">
        <v>22.32</v>
      </c>
      <c r="J49" s="27">
        <v>22.32</v>
      </c>
      <c r="K49" s="27">
        <v>26.640000000000001</v>
      </c>
      <c r="L49" s="27">
        <v>28.800000000000001</v>
      </c>
      <c r="M49" s="27">
        <v>31.680000000000003</v>
      </c>
      <c r="N49" s="27">
        <v>26.640000000000001</v>
      </c>
      <c r="O49" s="27">
        <v>27.359999999999999</v>
      </c>
      <c r="P49" s="27">
        <v>29.520000000000003</v>
      </c>
      <c r="Q49" s="27">
        <v>29.520000000000003</v>
      </c>
      <c r="R49" s="27">
        <v>33.840000000000003</v>
      </c>
      <c r="S49" s="27">
        <v>30.239999999999998</v>
      </c>
      <c r="T49" s="27">
        <v>28.800000000000001</v>
      </c>
      <c r="U49" s="27">
        <v>29.520000000000003</v>
      </c>
      <c r="V49" s="27">
        <v>26.640000000000001</v>
      </c>
      <c r="W49" s="27">
        <v>24.479999999999997</v>
      </c>
      <c r="X49" s="27">
        <v>20.16</v>
      </c>
      <c r="Y49" s="27">
        <v>19.440000000000001</v>
      </c>
      <c r="Z49" s="27">
        <v>19.440000000000001</v>
      </c>
      <c r="AA49" s="27">
        <v>19.440000000000001</v>
      </c>
      <c r="AB49" s="15">
        <f>SUM(D49:AA49)</f>
        <v>624.96000000000015</v>
      </c>
    </row>
    <row r="50" ht="14.1" customHeight="1">
      <c r="A50" s="11">
        <v>44546</v>
      </c>
      <c r="B50" s="28" t="s">
        <v>54</v>
      </c>
      <c r="C50" s="6" t="s">
        <v>28</v>
      </c>
      <c r="D50" s="7">
        <v>6.3399999999999999</v>
      </c>
      <c r="E50" s="7">
        <v>6.3399999999999999</v>
      </c>
      <c r="F50" s="7">
        <v>6.3399999999999999</v>
      </c>
      <c r="G50" s="7">
        <v>6.3399999999999999</v>
      </c>
      <c r="H50" s="7">
        <v>6.3399999999999999</v>
      </c>
      <c r="I50" s="7">
        <v>6.3399999999999999</v>
      </c>
      <c r="J50" s="7">
        <v>6.3399999999999999</v>
      </c>
      <c r="K50" s="7">
        <v>6.3399999999999999</v>
      </c>
      <c r="L50" s="7">
        <v>6.3399999999999999</v>
      </c>
      <c r="M50" s="7">
        <v>6.3399999999999999</v>
      </c>
      <c r="N50" s="7">
        <v>6.3399999999999999</v>
      </c>
      <c r="O50" s="7">
        <v>6.3399999999999999</v>
      </c>
      <c r="P50" s="7">
        <v>6.3399999999999999</v>
      </c>
      <c r="Q50" s="7">
        <v>6.3399999999999999</v>
      </c>
      <c r="R50" s="7">
        <v>6.3399999999999999</v>
      </c>
      <c r="S50" s="7">
        <v>6.3399999999999999</v>
      </c>
      <c r="T50" s="7">
        <v>6.3399999999999999</v>
      </c>
      <c r="U50" s="7">
        <v>6.3399999999999999</v>
      </c>
      <c r="V50" s="7">
        <v>6.3399999999999999</v>
      </c>
      <c r="W50" s="7">
        <v>6.3399999999999999</v>
      </c>
      <c r="X50" s="7">
        <v>6.3399999999999999</v>
      </c>
      <c r="Y50" s="7">
        <v>6.3399999999999999</v>
      </c>
      <c r="Z50" s="7">
        <v>6.3399999999999999</v>
      </c>
      <c r="AA50" s="7">
        <v>6.3399999999999999</v>
      </c>
      <c r="AB50" s="15"/>
    </row>
    <row r="51" ht="14.1" customHeight="1">
      <c r="A51" s="5"/>
      <c r="B51" s="29"/>
      <c r="C51" s="11" t="s">
        <v>33</v>
      </c>
      <c r="D51" s="25">
        <f t="shared" ref="D51:AA51" si="14">(D52/D50)/1.73</f>
        <v>3.4791488120202043</v>
      </c>
      <c r="E51" s="25">
        <f t="shared" si="14"/>
        <v>3.5447931292281329</v>
      </c>
      <c r="F51" s="25">
        <f t="shared" si="14"/>
        <v>3.6104374464360602</v>
      </c>
      <c r="G51" s="25">
        <f t="shared" si="14"/>
        <v>3.5447931292281329</v>
      </c>
      <c r="H51" s="25">
        <f t="shared" si="14"/>
        <v>4.201236301307417</v>
      </c>
      <c r="I51" s="25">
        <f t="shared" si="14"/>
        <v>4.6607465217629152</v>
      </c>
      <c r="J51" s="25">
        <f t="shared" si="14"/>
        <v>5.1859010594263424</v>
      </c>
      <c r="K51" s="25">
        <f t="shared" si="14"/>
        <v>4.7263908389708424</v>
      </c>
      <c r="L51" s="25">
        <f t="shared" si="14"/>
        <v>4.5294578873470579</v>
      </c>
      <c r="M51" s="25">
        <f t="shared" si="14"/>
        <v>4.8576794733867006</v>
      </c>
      <c r="N51" s="25">
        <f t="shared" si="14"/>
        <v>4.9889681078025561</v>
      </c>
      <c r="O51" s="25">
        <f t="shared" si="14"/>
        <v>4.9889681078025561</v>
      </c>
      <c r="P51" s="25">
        <f t="shared" si="14"/>
        <v>4.5294578873470579</v>
      </c>
      <c r="Q51" s="25">
        <f t="shared" si="14"/>
        <v>4.0699476668915597</v>
      </c>
      <c r="R51" s="25">
        <f t="shared" si="14"/>
        <v>4.3981692529312015</v>
      </c>
      <c r="S51" s="25">
        <f t="shared" si="14"/>
        <v>4.2668806185153443</v>
      </c>
      <c r="T51" s="25">
        <f t="shared" si="14"/>
        <v>3.8073703980598457</v>
      </c>
      <c r="U51" s="25">
        <f t="shared" si="14"/>
        <v>3.8730147152677743</v>
      </c>
      <c r="V51" s="25">
        <f t="shared" si="14"/>
        <v>3.8730147152677743</v>
      </c>
      <c r="W51" s="25">
        <f t="shared" si="14"/>
        <v>3.8730147152677743</v>
      </c>
      <c r="X51" s="25">
        <f t="shared" si="14"/>
        <v>3.5447931292281329</v>
      </c>
      <c r="Y51" s="25">
        <f t="shared" si="14"/>
        <v>3.5447931292281329</v>
      </c>
      <c r="Z51" s="25">
        <f t="shared" si="14"/>
        <v>3.4791488120202043</v>
      </c>
      <c r="AA51" s="25">
        <f t="shared" si="14"/>
        <v>3.4791488120202043</v>
      </c>
      <c r="AB51" s="15"/>
    </row>
    <row r="52" ht="14.1" customHeight="1">
      <c r="A52" s="5"/>
      <c r="B52" s="30"/>
      <c r="C52" s="11" t="s">
        <v>58</v>
      </c>
      <c r="D52" s="27">
        <v>38.160000000000004</v>
      </c>
      <c r="E52" s="27">
        <v>38.880000000000003</v>
      </c>
      <c r="F52" s="27">
        <v>39.599999999999994</v>
      </c>
      <c r="G52" s="27">
        <v>38.880000000000003</v>
      </c>
      <c r="H52" s="27">
        <v>46.080000000000005</v>
      </c>
      <c r="I52" s="27">
        <v>51.120000000000005</v>
      </c>
      <c r="J52" s="27">
        <v>56.880000000000003</v>
      </c>
      <c r="K52" s="27">
        <v>51.839999999999996</v>
      </c>
      <c r="L52" s="27">
        <v>49.68</v>
      </c>
      <c r="M52" s="27">
        <v>53.280000000000001</v>
      </c>
      <c r="N52" s="27">
        <v>54.719999999999999</v>
      </c>
      <c r="O52" s="27">
        <v>54.719999999999999</v>
      </c>
      <c r="P52" s="27">
        <v>49.68</v>
      </c>
      <c r="Q52" s="27">
        <v>44.640000000000001</v>
      </c>
      <c r="R52" s="27">
        <v>48.240000000000002</v>
      </c>
      <c r="S52" s="27">
        <v>46.799999999999997</v>
      </c>
      <c r="T52" s="27">
        <v>41.759999999999998</v>
      </c>
      <c r="U52" s="27">
        <v>42.479999999999997</v>
      </c>
      <c r="V52" s="27">
        <v>42.479999999999997</v>
      </c>
      <c r="W52" s="27">
        <v>42.479999999999997</v>
      </c>
      <c r="X52" s="27">
        <v>38.880000000000003</v>
      </c>
      <c r="Y52" s="27">
        <v>38.880000000000003</v>
      </c>
      <c r="Z52" s="27">
        <v>38.160000000000004</v>
      </c>
      <c r="AA52" s="27">
        <v>38.160000000000004</v>
      </c>
      <c r="AB52" s="15">
        <f>SUM(D52:AA52)</f>
        <v>1086.48</v>
      </c>
    </row>
    <row r="53" ht="12.75">
      <c r="A53" s="11">
        <v>44546</v>
      </c>
      <c r="B53" s="34" t="s">
        <v>35</v>
      </c>
      <c r="C53" s="17" t="s">
        <v>28</v>
      </c>
      <c r="D53" s="10">
        <v>10.4</v>
      </c>
      <c r="E53" s="10">
        <v>10.4</v>
      </c>
      <c r="F53" s="10">
        <v>10.4</v>
      </c>
      <c r="G53" s="10">
        <v>10.4</v>
      </c>
      <c r="H53" s="10">
        <v>10.4</v>
      </c>
      <c r="I53" s="10">
        <v>10.4</v>
      </c>
      <c r="J53" s="10">
        <v>10.4</v>
      </c>
      <c r="K53" s="10">
        <v>10.4</v>
      </c>
      <c r="L53" s="10">
        <v>10.4</v>
      </c>
      <c r="M53" s="10">
        <v>10.4</v>
      </c>
      <c r="N53" s="10">
        <v>10.4</v>
      </c>
      <c r="O53" s="10">
        <v>10.4</v>
      </c>
      <c r="P53" s="10">
        <v>10.4</v>
      </c>
      <c r="Q53" s="10">
        <v>10.4</v>
      </c>
      <c r="R53" s="10">
        <v>10.4</v>
      </c>
      <c r="S53" s="10">
        <v>10.4</v>
      </c>
      <c r="T53" s="10">
        <v>10.4</v>
      </c>
      <c r="U53" s="10">
        <v>10.4</v>
      </c>
      <c r="V53" s="10">
        <v>10.4</v>
      </c>
      <c r="W53" s="10">
        <v>10.4</v>
      </c>
      <c r="X53" s="10">
        <v>10.4</v>
      </c>
      <c r="Y53" s="10">
        <v>10.4</v>
      </c>
      <c r="Z53" s="10">
        <v>10.4</v>
      </c>
      <c r="AA53" s="10">
        <v>10.4</v>
      </c>
      <c r="AB53" s="15"/>
    </row>
    <row r="54" ht="14.1" customHeight="1">
      <c r="A54" s="11"/>
      <c r="B54" s="35"/>
      <c r="C54" s="11" t="s">
        <v>33</v>
      </c>
      <c r="D54" s="25">
        <f t="shared" ref="D54:AA54" si="15">(D55/D53)/1.73</f>
        <v>33.381502890173408</v>
      </c>
      <c r="E54" s="25">
        <f t="shared" si="15"/>
        <v>28.045798132503332</v>
      </c>
      <c r="F54" s="25">
        <f t="shared" si="15"/>
        <v>25.778123610493548</v>
      </c>
      <c r="G54" s="25">
        <f t="shared" si="15"/>
        <v>24.577590040017785</v>
      </c>
      <c r="H54" s="25">
        <f t="shared" si="15"/>
        <v>23.810582481102713</v>
      </c>
      <c r="I54" s="25">
        <f t="shared" si="15"/>
        <v>23.710538016896397</v>
      </c>
      <c r="J54" s="25">
        <f t="shared" si="15"/>
        <v>27.545575811471764</v>
      </c>
      <c r="K54" s="25">
        <f t="shared" si="15"/>
        <v>34.848821698532682</v>
      </c>
      <c r="L54" s="25">
        <f t="shared" si="15"/>
        <v>36.98310360160071</v>
      </c>
      <c r="M54" s="25">
        <f t="shared" si="15"/>
        <v>39.150733659404175</v>
      </c>
      <c r="N54" s="25">
        <f t="shared" si="15"/>
        <v>41.685193419297462</v>
      </c>
      <c r="O54" s="25">
        <f t="shared" si="15"/>
        <v>41.651845264562027</v>
      </c>
      <c r="P54" s="25">
        <f t="shared" si="15"/>
        <v>42.31880835927079</v>
      </c>
      <c r="Q54" s="25">
        <f t="shared" si="15"/>
        <v>43.485993775011117</v>
      </c>
      <c r="R54" s="25">
        <f t="shared" si="15"/>
        <v>41.084926634059585</v>
      </c>
      <c r="S54" s="25">
        <f t="shared" si="15"/>
        <v>41.151622943530462</v>
      </c>
      <c r="T54" s="25">
        <f t="shared" si="15"/>
        <v>42.852378835037797</v>
      </c>
      <c r="U54" s="25">
        <f t="shared" si="15"/>
        <v>46.153846153846153</v>
      </c>
      <c r="V54" s="25">
        <f t="shared" si="15"/>
        <v>48.855046687416625</v>
      </c>
      <c r="W54" s="25">
        <f t="shared" si="15"/>
        <v>51.356158292574477</v>
      </c>
      <c r="X54" s="25">
        <f t="shared" si="15"/>
        <v>51.456202756780783</v>
      </c>
      <c r="Y54" s="25">
        <f t="shared" si="15"/>
        <v>51.089373054690974</v>
      </c>
      <c r="Z54" s="25">
        <f t="shared" si="15"/>
        <v>46.787461093819473</v>
      </c>
      <c r="AA54" s="25">
        <f t="shared" si="15"/>
        <v>40.084481991996448</v>
      </c>
      <c r="AB54" s="15"/>
      <c r="AF54" s="16"/>
    </row>
    <row r="55" ht="12.75">
      <c r="A55" s="9"/>
      <c r="B55" s="36"/>
      <c r="C55" s="11" t="s">
        <v>58</v>
      </c>
      <c r="D55" s="27">
        <v>600.60000000000002</v>
      </c>
      <c r="E55" s="27">
        <v>504.59999999999997</v>
      </c>
      <c r="F55" s="27">
        <v>463.79999999999995</v>
      </c>
      <c r="G55" s="27">
        <v>442.19999999999999</v>
      </c>
      <c r="H55" s="27">
        <v>428.40000000000003</v>
      </c>
      <c r="I55" s="27">
        <v>426.59999999999997</v>
      </c>
      <c r="J55" s="27">
        <v>495.60000000000002</v>
      </c>
      <c r="K55" s="27">
        <v>627</v>
      </c>
      <c r="L55" s="27">
        <v>665.39999999999998</v>
      </c>
      <c r="M55" s="27">
        <v>704.39999999999998</v>
      </c>
      <c r="N55" s="27">
        <v>750</v>
      </c>
      <c r="O55" s="27">
        <v>749.39999999999998</v>
      </c>
      <c r="P55" s="27">
        <v>761.40000000000009</v>
      </c>
      <c r="Q55" s="27">
        <v>782.39999999999998</v>
      </c>
      <c r="R55" s="27">
        <v>739.20000000000005</v>
      </c>
      <c r="S55" s="27">
        <v>740.39999999999998</v>
      </c>
      <c r="T55" s="27">
        <v>771</v>
      </c>
      <c r="U55" s="27">
        <v>830.39999999999998</v>
      </c>
      <c r="V55" s="27">
        <v>879</v>
      </c>
      <c r="W55" s="27">
        <v>924</v>
      </c>
      <c r="X55" s="27">
        <v>925.79999999999995</v>
      </c>
      <c r="Y55" s="27">
        <v>919.20000000000005</v>
      </c>
      <c r="Z55" s="27">
        <v>841.80000000000007</v>
      </c>
      <c r="AA55" s="27">
        <v>721.20000000000005</v>
      </c>
      <c r="AB55" s="15">
        <f>SUM(D55:AA55)</f>
        <v>16693.799999999999</v>
      </c>
    </row>
    <row r="56" ht="12.75">
      <c r="A56" s="11">
        <v>44546</v>
      </c>
      <c r="B56" s="34" t="s">
        <v>36</v>
      </c>
      <c r="C56" s="6" t="s">
        <v>28</v>
      </c>
      <c r="D56" s="10">
        <v>10.4</v>
      </c>
      <c r="E56" s="10">
        <v>10.4</v>
      </c>
      <c r="F56" s="10">
        <v>10.4</v>
      </c>
      <c r="G56" s="10">
        <v>10.4</v>
      </c>
      <c r="H56" s="10">
        <v>10.4</v>
      </c>
      <c r="I56" s="10">
        <v>10.4</v>
      </c>
      <c r="J56" s="10">
        <v>10.4</v>
      </c>
      <c r="K56" s="10">
        <v>10.4</v>
      </c>
      <c r="L56" s="10">
        <v>10.4</v>
      </c>
      <c r="M56" s="10">
        <v>10.4</v>
      </c>
      <c r="N56" s="10">
        <v>10.4</v>
      </c>
      <c r="O56" s="10">
        <v>10.4</v>
      </c>
      <c r="P56" s="10">
        <v>10.4</v>
      </c>
      <c r="Q56" s="10">
        <v>10.4</v>
      </c>
      <c r="R56" s="10">
        <v>10.4</v>
      </c>
      <c r="S56" s="10">
        <v>10.4</v>
      </c>
      <c r="T56" s="10">
        <v>10.4</v>
      </c>
      <c r="U56" s="10">
        <v>10.4</v>
      </c>
      <c r="V56" s="10">
        <v>10.4</v>
      </c>
      <c r="W56" s="10">
        <v>10.4</v>
      </c>
      <c r="X56" s="10">
        <v>10.4</v>
      </c>
      <c r="Y56" s="10">
        <v>10.4</v>
      </c>
      <c r="Z56" s="10">
        <v>10.4</v>
      </c>
      <c r="AA56" s="10">
        <v>10.4</v>
      </c>
      <c r="AB56" s="15"/>
    </row>
    <row r="57" ht="14.1" customHeight="1">
      <c r="A57" s="11"/>
      <c r="B57" s="35"/>
      <c r="C57" s="11" t="s">
        <v>33</v>
      </c>
      <c r="D57" s="25">
        <f t="shared" ref="D57:AA57" si="16">(D58/D56)/1.73</f>
        <v>0</v>
      </c>
      <c r="E57" s="25">
        <f t="shared" si="16"/>
        <v>0</v>
      </c>
      <c r="F57" s="25">
        <f t="shared" si="16"/>
        <v>0</v>
      </c>
      <c r="G57" s="25">
        <f t="shared" si="16"/>
        <v>0</v>
      </c>
      <c r="H57" s="25">
        <f t="shared" si="16"/>
        <v>0</v>
      </c>
      <c r="I57" s="25">
        <f t="shared" si="16"/>
        <v>0</v>
      </c>
      <c r="J57" s="25">
        <f t="shared" si="16"/>
        <v>0</v>
      </c>
      <c r="K57" s="25">
        <f t="shared" si="16"/>
        <v>0</v>
      </c>
      <c r="L57" s="25">
        <f t="shared" si="16"/>
        <v>0</v>
      </c>
      <c r="M57" s="25">
        <f t="shared" si="16"/>
        <v>0</v>
      </c>
      <c r="N57" s="25">
        <f t="shared" si="16"/>
        <v>0</v>
      </c>
      <c r="O57" s="25">
        <f t="shared" si="16"/>
        <v>0</v>
      </c>
      <c r="P57" s="25">
        <f t="shared" si="16"/>
        <v>0</v>
      </c>
      <c r="Q57" s="25">
        <f t="shared" si="16"/>
        <v>0</v>
      </c>
      <c r="R57" s="25">
        <f t="shared" si="16"/>
        <v>0</v>
      </c>
      <c r="S57" s="25">
        <f t="shared" si="16"/>
        <v>0</v>
      </c>
      <c r="T57" s="25">
        <f t="shared" si="16"/>
        <v>0</v>
      </c>
      <c r="U57" s="25">
        <f t="shared" si="16"/>
        <v>0</v>
      </c>
      <c r="V57" s="25">
        <f t="shared" si="16"/>
        <v>0</v>
      </c>
      <c r="W57" s="25">
        <f t="shared" si="16"/>
        <v>0</v>
      </c>
      <c r="X57" s="25">
        <f t="shared" si="16"/>
        <v>0</v>
      </c>
      <c r="Y57" s="25">
        <f t="shared" si="16"/>
        <v>0</v>
      </c>
      <c r="Z57" s="25">
        <f t="shared" si="16"/>
        <v>0</v>
      </c>
      <c r="AA57" s="25">
        <f t="shared" si="16"/>
        <v>0</v>
      </c>
      <c r="AB57" s="15"/>
      <c r="AF57" s="16"/>
    </row>
    <row r="58" ht="12.75">
      <c r="A58" s="9"/>
      <c r="B58" s="36"/>
      <c r="C58" s="11" t="s">
        <v>58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18">
        <f>D58+E58+F58+G58+H58+I58+J58+K58+L58+M58+N58+O58+P58+Q58+R58+S58+T58+U58+V58+W58+X58+Y58+Z58+AA58</f>
        <v>0</v>
      </c>
    </row>
    <row r="59" ht="12.75">
      <c r="A59" s="11">
        <v>44546</v>
      </c>
      <c r="B59" s="28" t="s">
        <v>51</v>
      </c>
      <c r="C59" s="6" t="s">
        <v>28</v>
      </c>
      <c r="D59" s="27">
        <v>6.3200000000000003</v>
      </c>
      <c r="E59" s="27">
        <v>6.3200000000000003</v>
      </c>
      <c r="F59" s="27">
        <v>6.3200000000000003</v>
      </c>
      <c r="G59" s="27">
        <v>6.3200000000000003</v>
      </c>
      <c r="H59" s="27">
        <v>6.3200000000000003</v>
      </c>
      <c r="I59" s="27">
        <v>6.3200000000000003</v>
      </c>
      <c r="J59" s="27">
        <v>6.3200000000000003</v>
      </c>
      <c r="K59" s="27">
        <v>6.3200000000000003</v>
      </c>
      <c r="L59" s="27">
        <v>6.3200000000000003</v>
      </c>
      <c r="M59" s="27">
        <v>6.3200000000000003</v>
      </c>
      <c r="N59" s="27">
        <v>6.3200000000000003</v>
      </c>
      <c r="O59" s="27">
        <v>6.3200000000000003</v>
      </c>
      <c r="P59" s="27">
        <v>6.3200000000000003</v>
      </c>
      <c r="Q59" s="27">
        <v>6.3200000000000003</v>
      </c>
      <c r="R59" s="27">
        <v>6.3200000000000003</v>
      </c>
      <c r="S59" s="27">
        <v>6.3200000000000003</v>
      </c>
      <c r="T59" s="27">
        <v>6.3200000000000003</v>
      </c>
      <c r="U59" s="27">
        <v>6.3200000000000003</v>
      </c>
      <c r="V59" s="27">
        <v>6.3200000000000003</v>
      </c>
      <c r="W59" s="27">
        <v>6.3200000000000003</v>
      </c>
      <c r="X59" s="27">
        <v>6.3200000000000003</v>
      </c>
      <c r="Y59" s="27">
        <v>6.3200000000000003</v>
      </c>
      <c r="Z59" s="27">
        <v>6.3200000000000003</v>
      </c>
      <c r="AA59" s="27">
        <v>6.3200000000000003</v>
      </c>
      <c r="AB59" s="18"/>
    </row>
    <row r="60" ht="12.75">
      <c r="A60" s="9"/>
      <c r="B60" s="29"/>
      <c r="C60" s="11" t="s">
        <v>33</v>
      </c>
      <c r="D60" s="27">
        <f t="shared" ref="D60:AA60" si="17">(D61/D59)/1.73</f>
        <v>129.3992829443184</v>
      </c>
      <c r="E60" s="27">
        <f t="shared" si="17"/>
        <v>131.70410477793223</v>
      </c>
      <c r="F60" s="27">
        <f t="shared" si="17"/>
        <v>146.52081656544962</v>
      </c>
      <c r="G60" s="27">
        <f t="shared" si="17"/>
        <v>175.82497987853955</v>
      </c>
      <c r="H60" s="27">
        <f t="shared" si="17"/>
        <v>190.47706153508449</v>
      </c>
      <c r="I60" s="27">
        <f t="shared" si="17"/>
        <v>185.04426721299481</v>
      </c>
      <c r="J60" s="27">
        <f t="shared" si="17"/>
        <v>192.12336284480864</v>
      </c>
      <c r="K60" s="27">
        <f t="shared" si="17"/>
        <v>194.59281480939487</v>
      </c>
      <c r="L60" s="27">
        <f t="shared" si="17"/>
        <v>199.53171873856735</v>
      </c>
      <c r="M60" s="27">
        <f t="shared" si="17"/>
        <v>200.0256091314846</v>
      </c>
      <c r="N60" s="27">
        <f t="shared" si="17"/>
        <v>194.92207507133972</v>
      </c>
      <c r="O60" s="27">
        <f t="shared" si="17"/>
        <v>197.88541742884317</v>
      </c>
      <c r="P60" s="27">
        <f t="shared" si="17"/>
        <v>205.45840345357431</v>
      </c>
      <c r="Q60" s="27">
        <f t="shared" si="17"/>
        <v>227.51884100387795</v>
      </c>
      <c r="R60" s="27">
        <f t="shared" si="17"/>
        <v>220.76900563400889</v>
      </c>
      <c r="S60" s="27">
        <f t="shared" si="17"/>
        <v>222.7445672056779</v>
      </c>
      <c r="T60" s="27">
        <f t="shared" si="17"/>
        <v>219.45196458622962</v>
      </c>
      <c r="U60" s="27">
        <f t="shared" si="17"/>
        <v>200.68412965537422</v>
      </c>
      <c r="V60" s="27">
        <f t="shared" si="17"/>
        <v>182.73944537938098</v>
      </c>
      <c r="W60" s="27">
        <f t="shared" si="17"/>
        <v>160.02048730518766</v>
      </c>
      <c r="X60" s="27">
        <f t="shared" si="17"/>
        <v>138.94783054071851</v>
      </c>
      <c r="Y60" s="27">
        <f t="shared" si="17"/>
        <v>131.21021438501498</v>
      </c>
      <c r="Z60" s="27">
        <f t="shared" si="17"/>
        <v>126.92983097973219</v>
      </c>
      <c r="AA60" s="27">
        <f t="shared" si="17"/>
        <v>121.4970366576425</v>
      </c>
      <c r="AB60" s="18"/>
    </row>
    <row r="61" ht="12.75">
      <c r="A61" s="9"/>
      <c r="B61" s="30"/>
      <c r="C61" s="11" t="s">
        <v>58</v>
      </c>
      <c r="D61" s="27">
        <v>1414.8</v>
      </c>
      <c r="E61" s="27">
        <v>1440</v>
      </c>
      <c r="F61" s="27">
        <v>1602</v>
      </c>
      <c r="G61" s="27">
        <v>1922.4000000000001</v>
      </c>
      <c r="H61" s="27">
        <v>2082.5999999999999</v>
      </c>
      <c r="I61" s="27">
        <v>2023.2</v>
      </c>
      <c r="J61" s="27">
        <v>2100.5999999999999</v>
      </c>
      <c r="K61" s="27">
        <v>2127.5999999999999</v>
      </c>
      <c r="L61" s="27">
        <v>2181.5999999999999</v>
      </c>
      <c r="M61" s="27">
        <v>2187</v>
      </c>
      <c r="N61" s="27">
        <v>2131.2000000000003</v>
      </c>
      <c r="O61" s="27">
        <v>2163.5999999999999</v>
      </c>
      <c r="P61" s="27">
        <v>2246.4000000000001</v>
      </c>
      <c r="Q61" s="27">
        <v>2487.5999999999999</v>
      </c>
      <c r="R61" s="27">
        <v>2413.7999999999997</v>
      </c>
      <c r="S61" s="27">
        <v>2435.4000000000001</v>
      </c>
      <c r="T61" s="27">
        <v>2399.4000000000001</v>
      </c>
      <c r="U61" s="27">
        <v>2194.1999999999998</v>
      </c>
      <c r="V61" s="27">
        <v>1998</v>
      </c>
      <c r="W61" s="27">
        <v>1749.5999999999999</v>
      </c>
      <c r="X61" s="27">
        <v>1519.2</v>
      </c>
      <c r="Y61" s="27">
        <v>1434.5999999999999</v>
      </c>
      <c r="Z61" s="27">
        <v>1387.8</v>
      </c>
      <c r="AA61" s="27">
        <v>1328.4000000000001</v>
      </c>
      <c r="AB61" s="18">
        <f>SUM(D61:AA61)</f>
        <v>46971</v>
      </c>
    </row>
    <row r="62" ht="12.75">
      <c r="A62" s="11">
        <v>44546</v>
      </c>
      <c r="B62" s="28" t="s">
        <v>52</v>
      </c>
      <c r="C62" s="6" t="s">
        <v>28</v>
      </c>
      <c r="D62" s="27">
        <v>6.3200000000000003</v>
      </c>
      <c r="E62" s="27">
        <v>6.3200000000000003</v>
      </c>
      <c r="F62" s="27">
        <v>6.3200000000000003</v>
      </c>
      <c r="G62" s="27">
        <v>6.3200000000000003</v>
      </c>
      <c r="H62" s="27">
        <v>6.3200000000000003</v>
      </c>
      <c r="I62" s="27">
        <v>6.3200000000000003</v>
      </c>
      <c r="J62" s="27">
        <v>6.3200000000000003</v>
      </c>
      <c r="K62" s="27">
        <v>6.3200000000000003</v>
      </c>
      <c r="L62" s="27">
        <v>6.3200000000000003</v>
      </c>
      <c r="M62" s="27">
        <v>6.3200000000000003</v>
      </c>
      <c r="N62" s="27">
        <v>6.3200000000000003</v>
      </c>
      <c r="O62" s="27">
        <v>6.3200000000000003</v>
      </c>
      <c r="P62" s="27">
        <v>6.3200000000000003</v>
      </c>
      <c r="Q62" s="27">
        <v>6.3200000000000003</v>
      </c>
      <c r="R62" s="27">
        <v>6.3200000000000003</v>
      </c>
      <c r="S62" s="27">
        <v>6.3200000000000003</v>
      </c>
      <c r="T62" s="27">
        <v>6.3200000000000003</v>
      </c>
      <c r="U62" s="27">
        <v>6.3200000000000003</v>
      </c>
      <c r="V62" s="27">
        <v>6.3200000000000003</v>
      </c>
      <c r="W62" s="27">
        <v>6.3200000000000003</v>
      </c>
      <c r="X62" s="27">
        <v>6.3200000000000003</v>
      </c>
      <c r="Y62" s="27">
        <v>6.3200000000000003</v>
      </c>
      <c r="Z62" s="27">
        <v>6.3200000000000003</v>
      </c>
      <c r="AA62" s="27">
        <v>6.3200000000000003</v>
      </c>
      <c r="AB62" s="18"/>
    </row>
    <row r="63" ht="12.75">
      <c r="A63" s="9"/>
      <c r="B63" s="29"/>
      <c r="C63" s="11" t="s">
        <v>33</v>
      </c>
      <c r="D63" s="27">
        <f t="shared" ref="D63:AA63" si="18">(D64/D62)/1.73</f>
        <v>114.58257115680105</v>
      </c>
      <c r="E63" s="27">
        <f t="shared" si="18"/>
        <v>116.88739299041484</v>
      </c>
      <c r="F63" s="27">
        <f t="shared" si="18"/>
        <v>130.55169386112533</v>
      </c>
      <c r="G63" s="27">
        <f t="shared" si="18"/>
        <v>140.75876198141512</v>
      </c>
      <c r="H63" s="27">
        <f t="shared" si="18"/>
        <v>142.73432355308407</v>
      </c>
      <c r="I63" s="27">
        <f t="shared" si="18"/>
        <v>149.3195287919807</v>
      </c>
      <c r="J63" s="27">
        <f t="shared" si="18"/>
        <v>153.43528206629105</v>
      </c>
      <c r="K63" s="27">
        <f t="shared" si="18"/>
        <v>151.13046023267728</v>
      </c>
      <c r="L63" s="27">
        <f t="shared" si="18"/>
        <v>148.82563839906339</v>
      </c>
      <c r="M63" s="27">
        <f t="shared" si="18"/>
        <v>149.8134191848979</v>
      </c>
      <c r="N63" s="27">
        <f t="shared" si="18"/>
        <v>150.8011999707324</v>
      </c>
      <c r="O63" s="27">
        <f t="shared" si="18"/>
        <v>149.4841589229531</v>
      </c>
      <c r="P63" s="27">
        <f t="shared" si="18"/>
        <v>153.27065193531865</v>
      </c>
      <c r="Q63" s="27">
        <f t="shared" si="18"/>
        <v>158.70344625740836</v>
      </c>
      <c r="R63" s="27">
        <f t="shared" si="18"/>
        <v>157.05714494768421</v>
      </c>
      <c r="S63" s="27">
        <f t="shared" si="18"/>
        <v>154.42306285212553</v>
      </c>
      <c r="T63" s="27">
        <f t="shared" si="18"/>
        <v>151.13046023267728</v>
      </c>
      <c r="U63" s="27">
        <f t="shared" si="18"/>
        <v>148.00248774420135</v>
      </c>
      <c r="V63" s="27">
        <f t="shared" si="18"/>
        <v>143.06358381502889</v>
      </c>
      <c r="W63" s="27">
        <f t="shared" si="18"/>
        <v>133.18577595668398</v>
      </c>
      <c r="X63" s="27">
        <f t="shared" si="18"/>
        <v>126.10668032487011</v>
      </c>
      <c r="Y63" s="27">
        <f t="shared" si="18"/>
        <v>115.73498207360795</v>
      </c>
      <c r="Z63" s="27">
        <f t="shared" si="18"/>
        <v>113.26553010902174</v>
      </c>
      <c r="AA63" s="27">
        <f t="shared" si="18"/>
        <v>112.60700958513208</v>
      </c>
      <c r="AB63" s="18"/>
    </row>
    <row r="64" ht="12.75">
      <c r="A64" s="9"/>
      <c r="B64" s="30"/>
      <c r="C64" s="11" t="s">
        <v>58</v>
      </c>
      <c r="D64" s="27">
        <v>1252.8</v>
      </c>
      <c r="E64" s="27">
        <v>1277.9999999999998</v>
      </c>
      <c r="F64" s="27">
        <v>1427.3999999999999</v>
      </c>
      <c r="G64" s="27">
        <v>1539.0000000000002</v>
      </c>
      <c r="H64" s="27">
        <v>1560.5999999999999</v>
      </c>
      <c r="I64" s="27">
        <v>1632.6000000000001</v>
      </c>
      <c r="J64" s="27">
        <v>1677.6000000000001</v>
      </c>
      <c r="K64" s="27">
        <v>1652.4000000000001</v>
      </c>
      <c r="L64" s="27">
        <v>1627.1999999999998</v>
      </c>
      <c r="M64" s="27">
        <v>1638</v>
      </c>
      <c r="N64" s="27">
        <v>1648.8</v>
      </c>
      <c r="O64" s="27">
        <v>1634.4000000000001</v>
      </c>
      <c r="P64" s="27">
        <v>1675.8</v>
      </c>
      <c r="Q64" s="27">
        <v>1735.2</v>
      </c>
      <c r="R64" s="27">
        <v>1717.2</v>
      </c>
      <c r="S64" s="27">
        <v>1688.3999999999999</v>
      </c>
      <c r="T64" s="27">
        <v>1652.4000000000001</v>
      </c>
      <c r="U64" s="27">
        <v>1618.1999999999998</v>
      </c>
      <c r="V64" s="27">
        <v>1564.2</v>
      </c>
      <c r="W64" s="27">
        <v>1456.2</v>
      </c>
      <c r="X64" s="27">
        <v>1378.8</v>
      </c>
      <c r="Y64" s="27">
        <v>1265.4000000000001</v>
      </c>
      <c r="Z64" s="27">
        <v>1238.4000000000001</v>
      </c>
      <c r="AA64" s="27">
        <v>1231.2</v>
      </c>
      <c r="AB64" s="18">
        <f>SUM(D64:AA64)</f>
        <v>36790.200000000004</v>
      </c>
    </row>
    <row r="65" ht="12.75">
      <c r="A65" s="9" t="s">
        <v>39</v>
      </c>
      <c r="B65" s="19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15">
        <f>AB10+AB13+AB16+AB19+AB22+AB25+AB28+AB31+AB34+AB37+AB40+AB43+AB46+AB49+AB52+AB55+AB58+AB61+AB64</f>
        <v>171357.36000000004</v>
      </c>
    </row>
  </sheetData>
  <mergeCells count="22">
    <mergeCell ref="B53:B55"/>
    <mergeCell ref="B26:B28"/>
    <mergeCell ref="B38:B40"/>
    <mergeCell ref="B35:B37"/>
    <mergeCell ref="B14:B16"/>
    <mergeCell ref="B8:B10"/>
    <mergeCell ref="B32:B34"/>
    <mergeCell ref="B29:B31"/>
    <mergeCell ref="M2:O2"/>
    <mergeCell ref="A3:D3"/>
    <mergeCell ref="A4:F4"/>
    <mergeCell ref="B20:B22"/>
    <mergeCell ref="B59:B61"/>
    <mergeCell ref="B62:B64"/>
    <mergeCell ref="B11:B13"/>
    <mergeCell ref="B47:B49"/>
    <mergeCell ref="B50:B52"/>
    <mergeCell ref="B23:B25"/>
    <mergeCell ref="B56:B58"/>
    <mergeCell ref="B41:B43"/>
    <mergeCell ref="B44:B46"/>
    <mergeCell ref="B17:B19"/>
  </mergeCells>
  <pageMargins left="0.69999999999999996" right="0.69999999999999996" top="0.75" bottom="0.75" header="0.29999999999999999" footer="0.29999999999999999"/>
  <pageSetup paperSize="9" scale="90" firstPageNumber="1" fitToWidth="1" fitToHeight="1" orientation="portrait" horizontalDpi="600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ONLYOFFICE/7.1.1.57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