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Июнь 2023" sheetId="1" state="visible" r:id="rId1"/>
  </sheets>
</workbook>
</file>

<file path=xl/sharedStrings.xml><?xml version="1.0" encoding="utf-8"?>
<sst xmlns="http://schemas.openxmlformats.org/spreadsheetml/2006/main" count="57" uniqueCount="57">
  <si>
    <t xml:space="preserve">Красноярский участок</t>
  </si>
  <si>
    <t xml:space="preserve">Название точки учета</t>
  </si>
  <si>
    <t xml:space="preserve">Дата/Час суток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</si>
  <si>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</si>
  <si>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</si>
  <si>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</si>
  <si>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</si>
  <si>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</si>
  <si>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</si>
  <si>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</si>
  <si>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</si>
  <si>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</si>
  <si>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</si>
  <si>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</si>
  <si>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</si>
  <si>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</si>
  <si>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</si>
  <si>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</si>
  <si>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</si>
  <si>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</si>
  <si>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</si>
  <si>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</si>
  <si>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</si>
  <si>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</si>
  <si>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</si>
  <si>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</si>
  <si>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</si>
  <si>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Параметры</t>
  </si>
  <si>
    <t xml:space="preserve">U, кВ</t>
  </si>
  <si>
    <t xml:space="preserve">P, кВт</t>
  </si>
  <si>
    <t xml:space="preserve">Итого за сутки</t>
  </si>
  <si>
    <t xml:space="preserve">Результаты замеров электрических параметров, режимов работы</t>
  </si>
  <si>
    <t xml:space="preserve">оборудования, объектов электросетевого хозяйства, то есть замеров </t>
  </si>
  <si>
    <t xml:space="preserve">потокораспределения, уровней напряжения.</t>
  </si>
  <si>
    <t xml:space="preserve">I, А</t>
  </si>
  <si>
    <t xml:space="preserve">Фактический почасовой расход электроэнергии (время Местное)</t>
  </si>
  <si>
    <t xml:space="preserve">РП 256 яч. №25 в сторону ТП-14 1секции/6кВ</t>
  </si>
  <si>
    <t xml:space="preserve">РП 256 яч. №10 в сторону ТП-14 2секции/6кВ</t>
  </si>
  <si>
    <t xml:space="preserve">РП 256 яч. №13 в сторону ТП-120 1секции/6кВ</t>
  </si>
  <si>
    <t xml:space="preserve">РП 256 яч. №14 в сторону ТП-120 2секции/6кВ</t>
  </si>
  <si>
    <t xml:space="preserve">РП 256 яч. №23 в сторону ТП-2048 1секции/6кВ</t>
  </si>
  <si>
    <t xml:space="preserve">РП 256 яч. №24 в сторону ТП-2048 2секции/6кВ</t>
  </si>
  <si>
    <t xml:space="preserve">РП 256 яч. №27 в сторону ТП-2025 1секции/6кВ</t>
  </si>
  <si>
    <t xml:space="preserve">РП 256 яч. №26 в сторону ТП-2025 2секции/6кВ</t>
  </si>
  <si>
    <t xml:space="preserve">РП 256 яч. №11 в сторону ТП-2041 1секции/6кВ</t>
  </si>
  <si>
    <t xml:space="preserve">РП 256 яч. №12 в сторону ТП-2041 2секции/6кВ</t>
  </si>
  <si>
    <t xml:space="preserve">РП 256 яч. №22 в сторону ТП-2050 2секции/6кВ</t>
  </si>
  <si>
    <t xml:space="preserve">РП 256 яч. №15 в сторону ТП-2050 1секции/6кВ</t>
  </si>
  <si>
    <t xml:space="preserve">РТП-217, 1секция/10кВ</t>
  </si>
  <si>
    <t xml:space="preserve">РТП-217, 2секция/10кВ</t>
  </si>
  <si>
    <t xml:space="preserve">РП 256 яч. №9 в сторону 1Т/6кВ</t>
  </si>
  <si>
    <t xml:space="preserve">РП 256 яч. №16 в сторону 2Т/6кВ</t>
  </si>
  <si>
    <t xml:space="preserve"> ООО "Финарт"</t>
  </si>
  <si>
    <t xml:space="preserve">ООО "Финарт", г. Красноярск, ул. Капитанская, 14, помещение 348, офис 1-07.</t>
  </si>
  <si>
    <t xml:space="preserve">РП 256 яч. №29 в сторону ТП-2012 3секции/6кВ</t>
  </si>
  <si>
    <t xml:space="preserve">Итого за сутки, кВтхч</t>
  </si>
  <si>
    <t xml:space="preserve">20 июня 2022г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</si>
</sst>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mmmm\ yyyy;@"/>
    <numFmt numFmtId="167" formatCode="dd/mm/yy;@"/>
    <numFmt numFmtId="178" formatCode="0.000"/>
  </numFmts>
  <fonts count="38">
    <font>
      <name val="Arial"/>
      <sz val="10.000000"/>
    </font>
    <font>
      <name val="Arial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Calibri"/>
      <color indexed="65"/>
      <sz val="11.000000"/>
    </font>
    <font>
      <name val="Calibri"/>
      <b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color indexed="2"/>
      <sz val="11.000000"/>
    </font>
    <font>
      <name val="Calibri"/>
      <color indexed="20"/>
      <sz val="11.000000"/>
    </font>
    <font>
      <name val="Calibri"/>
      <color indexed="17"/>
      <sz val="11.000000"/>
    </font>
    <font>
      <name val="Cambria"/>
      <b/>
      <color indexed="56"/>
      <sz val="18.000000"/>
    </font>
    <font>
      <name val="Calibri"/>
      <i/>
      <color indexed="23"/>
      <sz val="11.000000"/>
    </font>
    <font>
      <name val="Calibri"/>
      <b/>
      <color indexed="56"/>
      <sz val="11.000000"/>
    </font>
    <font>
      <name val="Calibri"/>
      <color indexed="52"/>
      <sz val="11.000000"/>
    </font>
    <font>
      <name val="Calibri"/>
      <color indexed="60"/>
      <sz val="11.000000"/>
    </font>
    <font>
      <name val="Calibri"/>
      <b/>
      <color indexed="65"/>
      <sz val="11.000000"/>
    </font>
    <font>
      <name val="Arial"/>
      <sz val="12.000000"/>
    </font>
    <font>
      <name val="Arial"/>
      <sz val="8.000000"/>
    </font>
    <font>
      <name val="Arial"/>
      <b/>
      <sz val="8.000000"/>
    </font>
    <font>
      <name val="Arial"/>
      <color indexed="64"/>
      <sz val="10.000000"/>
    </font>
    <font>
      <name val="Arial"/>
      <color theme="1" tint="0"/>
      <sz val="10.000000"/>
    </font>
    <font>
      <name val="Arial"/>
      <color indexed="64"/>
      <sz val="10.000000"/>
    </font>
  </fonts>
  <fills count="43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0"/>
        <bgColor indexed="31"/>
      </patternFill>
    </fill>
    <fill>
      <patternFill patternType="solid">
        <fgColor theme="9" tint="0.79998199999999997"/>
        <bgColor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fontId="0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2" fillId="4" borderId="0" numFmtId="0">
      <alignment horizontal="general" shrinkToFit="0" vertical="bottom" wrapText="0"/>
    </xf>
    <xf fontId="2" fillId="5" borderId="0" numFmtId="0">
      <alignment horizontal="general" shrinkToFit="0" vertical="bottom" wrapText="0"/>
    </xf>
    <xf fontId="2" fillId="6" borderId="0" numFmtId="0">
      <alignment horizontal="general" shrinkToFit="0" vertical="bottom" wrapText="0"/>
    </xf>
    <xf fontId="2" fillId="7" borderId="0" numFmtId="0">
      <alignment horizontal="general" shrinkToFit="0" vertical="bottom" wrapText="0"/>
    </xf>
    <xf fontId="2" fillId="8" borderId="0" numFmtId="0">
      <alignment horizontal="general" shrinkToFit="0" vertical="bottom" wrapText="0"/>
    </xf>
    <xf fontId="2" fillId="9" borderId="0" numFmtId="0">
      <alignment horizontal="general" shrinkToFit="0" vertical="bottom" wrapText="0"/>
    </xf>
    <xf fontId="2" fillId="10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3" fillId="14" borderId="0" numFmtId="0">
      <alignment horizontal="general" shrinkToFit="0" vertical="bottom" wrapText="0"/>
    </xf>
    <xf fontId="3" fillId="15" borderId="0" numFmtId="0">
      <alignment horizontal="general" shrinkToFit="0" vertical="bottom" wrapText="0"/>
    </xf>
    <xf fontId="3" fillId="16" borderId="0" numFmtId="0">
      <alignment horizontal="general" shrinkToFit="0" vertical="bottom" wrapText="0"/>
    </xf>
    <xf fontId="3" fillId="17" borderId="0" numFmtId="0">
      <alignment horizontal="general" shrinkToFit="0" vertical="bottom" wrapText="0"/>
    </xf>
    <xf fontId="3" fillId="18" borderId="0" numFmtId="0">
      <alignment horizontal="general" shrinkToFit="0" vertical="bottom" wrapText="0"/>
    </xf>
    <xf fontId="3" fillId="19" borderId="0" numFmtId="0">
      <alignment horizontal="general" shrinkToFit="0" vertical="bottom" wrapText="0"/>
    </xf>
    <xf fontId="3" fillId="20" borderId="0" numFmtId="0">
      <alignment horizontal="general" shrinkToFit="0" vertical="bottom" wrapText="0"/>
    </xf>
    <xf fontId="3" fillId="21" borderId="0" numFmtId="0">
      <alignment horizontal="general" shrinkToFit="0" vertical="bottom" wrapText="0"/>
    </xf>
    <xf fontId="3" fillId="22" borderId="0" numFmtId="0">
      <alignment horizontal="general" shrinkToFit="0" vertical="bottom" wrapText="0"/>
    </xf>
    <xf fontId="3" fillId="23" borderId="0" numFmtId="0">
      <alignment horizontal="general" shrinkToFit="0" vertical="bottom" wrapText="0"/>
    </xf>
    <xf fontId="3" fillId="24" borderId="0" numFmtId="0">
      <alignment horizontal="general" shrinkToFit="0" vertical="bottom" wrapText="0"/>
    </xf>
    <xf fontId="3" fillId="25" borderId="0" numFmtId="0">
      <alignment horizontal="general" shrinkToFit="0" vertical="bottom" wrapText="0"/>
    </xf>
    <xf fontId="4" fillId="26" borderId="1" numFmtId="0">
      <alignment horizontal="general" shrinkToFit="0" vertical="bottom" wrapText="0"/>
    </xf>
    <xf fontId="5" fillId="27" borderId="2" numFmtId="0">
      <alignment horizontal="general" shrinkToFit="0" vertical="bottom" wrapText="0"/>
    </xf>
    <xf fontId="6" fillId="27" borderId="1" numFmtId="0">
      <alignment horizontal="general" shrinkToFit="0" vertical="bottom" wrapText="0"/>
    </xf>
    <xf fontId="1" fillId="0" borderId="0" numFmtId="44">
      <alignment horizontal="general" shrinkToFit="0" vertical="bottom" wrapText="0"/>
    </xf>
    <xf fontId="1" fillId="0" borderId="0" numFmtId="42">
      <alignment horizontal="general" shrinkToFit="0" vertical="bottom" wrapText="0"/>
    </xf>
    <xf fontId="7" fillId="0" borderId="3" numFmtId="0">
      <alignment horizontal="general" shrinkToFit="0" vertical="bottom" wrapText="0"/>
    </xf>
    <xf fontId="8" fillId="0" borderId="4" numFmtId="0">
      <alignment horizontal="general" shrinkToFit="0" vertical="bottom" wrapText="0"/>
    </xf>
    <xf fontId="9" fillId="0" borderId="5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10" fillId="0" borderId="6" numFmtId="0">
      <alignment horizontal="general" shrinkToFit="0" vertical="bottom" wrapText="0"/>
    </xf>
    <xf fontId="11" fillId="28" borderId="7" numFmtId="0">
      <alignment horizontal="general" shrinkToFit="0" vertical="bottom" wrapText="0"/>
    </xf>
    <xf fontId="12" fillId="0" borderId="0" numFmtId="0">
      <alignment horizontal="general" shrinkToFit="0" vertical="bottom" wrapText="0"/>
    </xf>
    <xf fontId="13" fillId="29" borderId="0" numFmtId="0">
      <alignment horizontal="general" shrinkToFit="0" vertical="bottom" wrapText="0"/>
    </xf>
    <xf fontId="14" fillId="30" borderId="0" numFmtId="0">
      <alignment horizontal="general" shrinkToFit="0" vertical="bottom" wrapText="0"/>
    </xf>
    <xf fontId="15" fillId="0" borderId="0" numFmtId="0">
      <alignment horizontal="general" shrinkToFit="0" vertical="bottom" wrapText="0"/>
    </xf>
    <xf fontId="0" fillId="31" borderId="8" numFmtId="0">
      <alignment horizontal="general" shrinkToFit="0" vertical="bottom" wrapText="0"/>
    </xf>
    <xf fontId="1" fillId="0" borderId="0" numFmtId="9">
      <alignment horizontal="general" shrinkToFit="0" vertical="bottom" wrapText="0"/>
    </xf>
    <xf fontId="16" fillId="0" borderId="9" numFmtId="0">
      <alignment horizontal="general" shrinkToFit="0" vertical="bottom" wrapText="0"/>
    </xf>
    <xf fontId="17" fillId="0" borderId="0" numFmtId="0">
      <alignment horizontal="general" shrinkToFit="0" vertical="bottom" wrapText="0"/>
    </xf>
    <xf fontId="1" fillId="0" borderId="0" numFmtId="43">
      <alignment horizontal="general" shrinkToFit="0" vertical="bottom" wrapText="0"/>
    </xf>
    <xf fontId="1" fillId="0" borderId="0" numFmtId="41">
      <alignment horizontal="general" shrinkToFit="0" vertical="bottom" wrapText="0"/>
    </xf>
    <xf fontId="18" fillId="32" borderId="0" numFmtId="0">
      <alignment horizontal="general" shrinkToFit="0" vertical="bottom" wrapText="0"/>
    </xf>
    <xf fontId="19" fillId="33" borderId="0" numFmtId="0">
      <alignment horizontal="general" shrinkToFit="0" vertical="bottom" wrapText="0"/>
    </xf>
    <xf fontId="20" fillId="0" borderId="10" numFmtId="0">
      <alignment horizontal="general" shrinkToFit="0" vertical="bottom" wrapText="0"/>
    </xf>
    <xf fontId="21" fillId="34" borderId="11" numFmtId="0">
      <alignment horizontal="general" shrinkToFit="0" vertical="bottom" wrapText="0"/>
    </xf>
    <xf fontId="22" fillId="35" borderId="12" numFmtId="0">
      <alignment horizontal="general" shrinkToFit="0" vertical="bottom" wrapText="0"/>
    </xf>
    <xf fontId="23" fillId="0" borderId="0" numFmtId="0">
      <alignment horizontal="general" shrinkToFit="0" vertical="bottom" wrapText="0"/>
    </xf>
    <xf fontId="24" fillId="36" borderId="0" numFmtId="0">
      <alignment horizontal="general" shrinkToFit="0" vertical="bottom" wrapText="0"/>
    </xf>
    <xf fontId="25" fillId="37" borderId="0" numFmtId="0">
      <alignment horizontal="general" shrinkToFit="0" vertical="bottom" wrapText="0"/>
    </xf>
    <xf fontId="26" fillId="0" borderId="0" numFmtId="0">
      <alignment horizontal="general" shrinkToFit="0" vertical="bottom" wrapText="0"/>
    </xf>
    <xf fontId="27" fillId="0" borderId="0" numFmtId="0">
      <alignment horizontal="general" shrinkToFit="0" vertical="bottom" wrapText="0"/>
    </xf>
    <xf fontId="28" fillId="0" borderId="0" numFmtId="0">
      <alignment horizontal="general" shrinkToFit="0" vertical="bottom" wrapText="0"/>
    </xf>
    <xf fontId="29" fillId="0" borderId="13" numFmtId="0">
      <alignment horizontal="general" shrinkToFit="0" vertical="bottom" wrapText="0"/>
    </xf>
    <xf fontId="0" fillId="38" borderId="14" numFmtId="0">
      <alignment horizontal="general" shrinkToFit="0" vertical="bottom" wrapText="0"/>
    </xf>
    <xf fontId="30" fillId="39" borderId="0" numFmtId="0">
      <alignment horizontal="general" shrinkToFit="0" vertical="bottom" wrapText="0"/>
    </xf>
    <xf fontId="31" fillId="40" borderId="15" numFmtId="0">
      <alignment horizontal="general" shrinkToFit="0" vertical="bottom" wrapText="0"/>
    </xf>
  </cellStyleXfs>
  <cellXfs count="45">
    <xf fontId="0" fillId="0" borderId="0" numFmtId="0" xfId="0" applyNumberFormat="0" applyFont="0" applyFill="0" applyBorder="0" applyAlignment="0">
      <alignment horizontal="general" shrinkToFit="0" vertical="bottom" wrapText="0"/>
    </xf>
    <xf fontId="0" fillId="0" borderId="0" numFmtId="0" xfId="0" applyNumberFormat="0" applyFont="1" applyFill="0" applyBorder="0" applyAlignment="0">
      <alignment horizontal="general" shrinkToFit="0" vertical="bottom" wrapText="0"/>
    </xf>
    <xf fontId="32" fillId="0" borderId="0" numFmtId="0" xfId="0" applyNumberFormat="0" applyFont="1" applyFill="0" applyBorder="0" applyAlignment="1">
      <alignment horizontal="center" shrinkToFit="0" vertical="bottom" wrapText="0"/>
    </xf>
    <xf fontId="0" fillId="0" borderId="0" numFmtId="0" xfId="0" applyNumberFormat="0" applyFont="1" applyFill="0" applyBorder="0" applyAlignment="1">
      <alignment horizontal="center" shrinkToFit="0" vertical="bottom" wrapText="0"/>
    </xf>
    <xf fontId="0" fillId="35" borderId="16" numFmtId="0" xfId="0" applyNumberFormat="0" applyFont="1" applyFill="1" applyBorder="1" applyAlignment="1">
      <alignment horizontal="center" shrinkToFit="0" vertical="center" wrapText="1"/>
    </xf>
    <xf fontId="0" fillId="0" borderId="16" numFmtId="49" xfId="0" applyNumberFormat="1" applyFont="1" applyFill="0" applyBorder="1" applyAlignment="1">
      <alignment horizontal="left" shrinkToFit="0" vertical="top" wrapText="0"/>
    </xf>
    <xf fontId="0" fillId="0" borderId="16" numFmtId="0" xfId="0" applyNumberFormat="1" applyFont="1" applyFill="1" applyBorder="1" applyAlignment="1">
      <alignment horizontal="left" shrinkToFit="0" vertical="top" wrapText="0"/>
    </xf>
    <xf fontId="0" fillId="0" borderId="0" numFmtId="0" xfId="0" applyNumberFormat="0" applyFont="1" applyFill="1" applyBorder="0" applyAlignment="1">
      <alignment horizontal="general" shrinkToFit="0" vertical="top" wrapText="0"/>
    </xf>
    <xf fontId="0" fillId="0" borderId="16" numFmtId="0" xfId="0" applyNumberFormat="0" applyFont="1" applyFill="0" applyBorder="1" applyAlignment="0">
      <alignment horizontal="general" shrinkToFit="0" vertical="bottom" wrapText="0"/>
    </xf>
    <xf fontId="0" fillId="0" borderId="16" numFmtId="167" xfId="0" applyNumberFormat="1" applyFont="1" applyFill="0" applyBorder="1" applyAlignment="1">
      <alignment horizontal="left" shrinkToFit="0" vertical="center" wrapText="0"/>
    </xf>
    <xf fontId="0" fillId="0" borderId="0" numFmtId="0" xfId="0" applyNumberFormat="0" applyFont="1" applyFill="0" applyBorder="0" applyAlignment="1">
      <alignment horizontal="general" shrinkToFit="0" vertical="center" wrapText="1"/>
    </xf>
    <xf fontId="0" fillId="0" borderId="16" numFmtId="0" xfId="0" applyNumberFormat="0" applyFont="1" applyFill="0" applyBorder="1" applyAlignment="1">
      <alignment horizontal="center" shrinkToFit="0" vertical="center" wrapText="1"/>
    </xf>
    <xf fontId="0" fillId="0" borderId="16" numFmtId="0" xfId="0" applyNumberFormat="0" applyFont="1" applyFill="1" applyBorder="1" applyAlignment="1">
      <alignment horizontal="general" shrinkToFit="0" vertical="top" wrapText="0"/>
    </xf>
    <xf fontId="0" fillId="0" borderId="0" numFmtId="2" xfId="0" applyNumberFormat="1" applyFont="1" applyFill="0" applyBorder="0" applyAlignment="0">
      <alignment horizontal="general" shrinkToFit="0" vertical="bottom" wrapText="0"/>
    </xf>
    <xf fontId="0" fillId="41" borderId="16" numFmtId="0" xfId="0" applyNumberFormat="0" applyFont="1" applyFill="1" applyBorder="1" applyAlignment="1">
      <alignment horizontal="center" shrinkToFit="0" vertical="center" wrapText="1"/>
    </xf>
    <xf fontId="0" fillId="0" borderId="17" numFmtId="0" xfId="0" applyNumberFormat="0" applyFont="1" applyFill="0" applyBorder="1" applyAlignment="0">
      <alignment horizontal="general" shrinkToFit="0" vertical="bottom" wrapText="0"/>
    </xf>
    <xf fontId="0" fillId="0" borderId="17" numFmtId="167" xfId="0" applyNumberFormat="1" applyFont="1" applyFill="0" applyBorder="1" applyAlignment="1">
      <alignment horizontal="left" shrinkToFit="0" vertical="top" wrapText="0"/>
    </xf>
    <xf fontId="0" fillId="0" borderId="17" numFmtId="0" xfId="0" applyNumberFormat="0" applyFont="1" applyFill="0" applyBorder="1" applyAlignment="1">
      <alignment horizontal="left" shrinkToFit="0" vertical="center" wrapText="0"/>
    </xf>
    <xf fontId="33" fillId="0" borderId="0" numFmtId="0" xfId="0" applyNumberFormat="0" applyFont="1" applyFill="0" applyBorder="0" applyAlignment="1">
      <alignment horizontal="general" shrinkToFit="0" vertical="bottom" wrapText="0"/>
    </xf>
    <xf fontId="34" fillId="0" borderId="0" numFmtId="0" xfId="0" applyNumberFormat="0" applyFont="1" applyFill="0" applyBorder="0" applyAlignment="0">
      <alignment horizontal="general" shrinkToFit="0" vertical="bottom" wrapText="0"/>
    </xf>
    <xf fontId="35" fillId="0" borderId="16" numFmtId="0" xfId="0" applyNumberFormat="0" applyFont="1" applyFill="1" applyBorder="1" applyAlignment="1">
      <alignment horizontal="left" shrinkToFit="0" vertical="center" wrapText="0"/>
    </xf>
    <xf fontId="35" fillId="0" borderId="16" numFmtId="2" xfId="0" applyNumberFormat="1" applyFont="1" applyFill="1" applyBorder="1" applyAlignment="1">
      <alignment horizontal="left" shrinkToFit="0" vertical="center" wrapText="0"/>
    </xf>
    <xf fontId="35" fillId="0" borderId="16" numFmtId="178" xfId="0" applyNumberFormat="1" applyFont="1" applyFill="1" applyBorder="1" applyAlignment="1">
      <alignment horizontal="left" shrinkToFit="0" vertical="center" wrapText="0"/>
    </xf>
    <xf fontId="36" fillId="0" borderId="16" numFmtId="0" xfId="0" applyNumberFormat="0" applyFont="1" applyFill="1" applyBorder="1" applyAlignment="1">
      <alignment horizontal="left" shrinkToFit="0" vertical="center" wrapText="0"/>
    </xf>
    <xf fontId="0" fillId="0" borderId="16" numFmtId="0" xfId="0" applyNumberFormat="0" applyFont="1" applyFill="1" applyBorder="1" applyAlignment="1">
      <alignment horizontal="left" shrinkToFit="0" vertical="center" wrapText="0"/>
    </xf>
    <xf fontId="37" fillId="42" borderId="18" numFmtId="0" xfId="0" applyNumberFormat="0" applyFont="1" applyFill="1" applyBorder="1" applyAlignment="1">
      <alignment horizontal="left" shrinkToFit="0" vertical="center" wrapText="0"/>
    </xf>
    <xf fontId="35" fillId="42" borderId="16" numFmtId="0" xfId="0" applyNumberFormat="0" applyFont="1" applyFill="1" applyBorder="1" applyAlignment="1">
      <alignment horizontal="left" shrinkToFit="0" vertical="center" wrapText="0"/>
    </xf>
    <xf fontId="36" fillId="42" borderId="16" numFmtId="0" xfId="0" applyNumberFormat="1" applyFont="1" applyFill="1" applyBorder="1" applyAlignment="1">
      <alignment horizontal="left" shrinkToFit="0" vertical="center" wrapText="0"/>
    </xf>
    <xf fontId="36" fillId="42" borderId="16" numFmtId="0" xfId="0" applyNumberFormat="1" applyFont="1" applyFill="1" applyBorder="1" applyAlignment="1">
      <alignment horizontal="left" shrinkToFit="0" vertical="top" wrapText="0"/>
    </xf>
    <xf fontId="36" fillId="42" borderId="16" numFmtId="0" xfId="0" applyNumberFormat="0" applyFont="1" applyFill="1" applyBorder="1" applyAlignment="1">
      <alignment horizontal="left" shrinkToFit="0" vertical="center" wrapText="0"/>
    </xf>
    <xf fontId="36" fillId="42" borderId="16" numFmtId="0" xfId="0" applyNumberFormat="0" applyFont="1" applyFill="1" applyBorder="1" applyAlignment="1">
      <alignment horizontal="left" shrinkToFit="0" vertical="top" wrapText="0"/>
    </xf>
    <xf fontId="0" fillId="0" borderId="19" numFmtId="49" xfId="0" applyNumberFormat="1" applyFont="1" applyFill="0" applyBorder="1" applyAlignment="1">
      <alignment horizontal="general" shrinkToFit="0" vertical="top" wrapText="1"/>
    </xf>
    <xf fontId="0" fillId="0" borderId="20" numFmtId="49" xfId="0" applyNumberFormat="1" applyFont="1" applyFill="0" applyBorder="1" applyAlignment="1">
      <alignment horizontal="general" shrinkToFit="0" vertical="top" wrapText="1"/>
    </xf>
    <xf fontId="0" fillId="0" borderId="21" numFmtId="49" xfId="0" applyNumberFormat="1" applyFont="1" applyFill="0" applyBorder="1" applyAlignment="1">
      <alignment horizontal="general" shrinkToFit="0" vertical="top" wrapText="1"/>
    </xf>
    <xf fontId="32" fillId="0" borderId="0" numFmtId="166" xfId="0" applyNumberFormat="1" applyFont="1" applyFill="0" applyBorder="1" applyAlignment="1">
      <alignment horizontal="center" shrinkToFit="0" vertical="bottom" wrapText="0"/>
    </xf>
    <xf fontId="33" fillId="0" borderId="0" numFmtId="0" xfId="0" applyNumberFormat="0" applyFont="1" applyFill="0" applyBorder="0" applyAlignment="1">
      <alignment horizontal="general" shrinkToFit="0" vertical="bottom" wrapText="0"/>
    </xf>
    <xf fontId="0" fillId="0" borderId="0" numFmtId="0" xfId="0" applyNumberFormat="0" applyFont="0" applyFill="0" applyBorder="0" applyAlignment="1">
      <alignment horizontal="general" shrinkToFit="0" vertical="bottom" wrapText="0"/>
    </xf>
    <xf fontId="0" fillId="0" borderId="19" numFmtId="0" xfId="0" applyNumberFormat="0" applyFont="1" applyFill="0" applyBorder="1" applyAlignment="1">
      <alignment horizontal="general" shrinkToFit="0" vertical="top" wrapText="1"/>
    </xf>
    <xf fontId="0" fillId="0" borderId="20" numFmtId="0" xfId="0" applyNumberFormat="0" applyFont="0" applyFill="0" applyBorder="1" applyAlignment="1">
      <alignment horizontal="general" shrinkToFit="0" vertical="top" wrapText="1"/>
    </xf>
    <xf fontId="0" fillId="0" borderId="21" numFmtId="0" xfId="0" applyNumberFormat="0" applyFont="0" applyFill="0" applyBorder="1" applyAlignment="1">
      <alignment horizontal="general" shrinkToFit="0" vertical="top" wrapText="1"/>
    </xf>
    <xf fontId="0" fillId="0" borderId="16" numFmtId="167" xfId="0" applyNumberFormat="1" applyFont="1" applyFill="1" applyBorder="1" applyAlignment="1">
      <alignment horizontal="left" shrinkToFit="0" vertical="center" wrapText="0"/>
    </xf>
    <xf fontId="0" fillId="0" borderId="16" numFmtId="167" xfId="0" applyNumberFormat="1" applyFont="1" applyFill="1" applyBorder="1" applyAlignment="1">
      <alignment horizontal="left" shrinkToFit="0" vertical="top" wrapText="0"/>
    </xf>
    <xf fontId="0" fillId="0" borderId="19" numFmtId="167" xfId="0" applyNumberFormat="1" applyFont="1" applyFill="1" applyBorder="1" applyAlignment="1">
      <alignment horizontal="left" shrinkToFit="0" vertical="top" wrapText="0"/>
    </xf>
    <xf fontId="0" fillId="0" borderId="21" numFmtId="167" xfId="0" applyNumberFormat="1" applyFont="1" applyFill="1" applyBorder="1" applyAlignment="1">
      <alignment horizontal="left" shrinkToFit="0" vertical="top" wrapText="0"/>
    </xf>
    <xf fontId="0" fillId="0" borderId="16" numFmtId="0" xfId="0" applyNumberFormat="0" applyFont="1" applyFill="1" applyBorder="1" applyAlignment="1">
      <alignment horizontal="left" shrinkToFit="0" vertical="center" wrapText="1"/>
    </xf>
  </cellXfs>
  <cellStyles count="61">
    <cellStyle name="20% - Акцент1" xfId="15" builtinId="30"/>
    <cellStyle name="20% - Акцент2" xfId="16" builtinId="34"/>
    <cellStyle name="20% - Акцент3" xfId="17" builtinId="38"/>
    <cellStyle name="20% - Акцент4" xfId="18" builtinId="42"/>
    <cellStyle name="20% - Акцент5" xfId="19" builtinId="46"/>
    <cellStyle name="20% - Акцент6" xfId="20" builtinId="50"/>
    <cellStyle name="40% - Акцент1" xfId="21" builtinId="31"/>
    <cellStyle name="40% - Акцент2" xfId="22" builtinId="35"/>
    <cellStyle name="40% - Акцент3" xfId="23" builtinId="39"/>
    <cellStyle name="40% - Акцент4" xfId="24" builtinId="43"/>
    <cellStyle name="40% - Акцент5" xfId="25" builtinId="47"/>
    <cellStyle name="40% - Акцент6" xfId="26" builtinId="51"/>
    <cellStyle name="60% - Акцент1" xfId="27" builtinId="32"/>
    <cellStyle name="60% - Акцент2" xfId="28" builtinId="36"/>
    <cellStyle name="60% - Акцент3" xfId="29" builtinId="40"/>
    <cellStyle name="60% - Акцент4" xfId="30" builtinId="44"/>
    <cellStyle name="60% - Акцент5" xfId="31" builtinId="48"/>
    <cellStyle name="60% -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topLeftCell="B7" workbookViewId="0">
      <pane ySplit="1" topLeftCell="A8" activePane="bottomLeft" state="frozen"/>
      <selection activeCell="A7" sqref="A7"/>
      <selection pane="bottomLeft" activeCell="D16" sqref="D16"/>
    </sheetView>
  </sheetViews>
  <sheetFormatPr baseColWidth="8" defaultRowHeight="12.75" customHeight="1"/>
  <cols>
    <col customWidth="1" min="1" max="2" style="1" width="18.710899999999999"/>
    <col customWidth="1" min="3" max="3" style="1" width="14.855499999999999"/>
    <col customWidth="1" min="4" max="4" style="1" width="9.2851599999999994"/>
    <col customWidth="1" min="5" max="29" style="1" width="9.1406200000000002"/>
    <col bestFit="1" customWidth="1" min="30" max="30" style="1" width="57"/>
    <col customWidth="1" min="31" max="257" style="1" width="9.1406200000000002"/>
  </cols>
  <sheetData>
    <row r="1" ht="15" customHeight="1">
      <c r="A1" s="18" t="s">
        <v>31</v>
      </c>
      <c r="B1" s="18"/>
      <c r="C1" s="18"/>
      <c r="D1" s="18"/>
      <c r="E1" s="18"/>
      <c r="N1" s="2" t="s">
        <v>35</v>
      </c>
      <c r="AB1" s="10"/>
    </row>
    <row r="2" ht="15">
      <c r="A2" s="18" t="s">
        <v>32</v>
      </c>
      <c r="B2" s="18"/>
      <c r="C2" s="18"/>
      <c r="D2" s="18"/>
      <c r="M2" s="34">
        <v>44911</v>
      </c>
      <c r="N2" s="34"/>
      <c r="O2" s="34"/>
      <c r="AB2" s="10"/>
    </row>
    <row r="3" ht="15">
      <c r="A3" s="35" t="s">
        <v>33</v>
      </c>
      <c r="B3" s="36"/>
      <c r="C3" s="36"/>
      <c r="D3" s="36"/>
      <c r="N3" s="2" t="s">
        <v>52</v>
      </c>
    </row>
    <row r="4" ht="12.75" customHeight="1">
      <c r="A4" s="35" t="s">
        <v>53</v>
      </c>
      <c r="B4" s="36"/>
      <c r="C4" s="36"/>
      <c r="D4" s="36"/>
      <c r="E4" s="36"/>
      <c r="F4" s="36"/>
      <c r="N4" s="3" t="s">
        <v>0</v>
      </c>
    </row>
    <row r="5" ht="12.75" customHeight="1">
      <c r="A5" s="19" t="s">
        <v>56</v>
      </c>
      <c r="C5" s="3"/>
    </row>
    <row r="6" ht="12.75" customHeight="1"/>
    <row r="7" ht="30.75" customHeight="1">
      <c r="A7" s="4" t="s">
        <v>2</v>
      </c>
      <c r="B7" s="4" t="s">
        <v>1</v>
      </c>
      <c r="C7" s="4" t="s">
        <v>27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 t="s">
        <v>25</v>
      </c>
      <c r="AA7" s="4" t="s">
        <v>26</v>
      </c>
      <c r="AB7" s="11" t="s">
        <v>30</v>
      </c>
    </row>
    <row r="8" ht="12.75">
      <c r="A8" s="9">
        <v>45098</v>
      </c>
      <c r="B8" s="31" t="s">
        <v>54</v>
      </c>
      <c r="C8" s="40" t="s">
        <v>28</v>
      </c>
      <c r="D8" s="20">
        <v>6.3200000000000003</v>
      </c>
      <c r="E8" s="20">
        <v>6.3200000000000003</v>
      </c>
      <c r="F8" s="20">
        <v>6.3200000000000003</v>
      </c>
      <c r="G8" s="20">
        <v>6.3200000000000003</v>
      </c>
      <c r="H8" s="20">
        <v>6.3200000000000003</v>
      </c>
      <c r="I8" s="20">
        <v>6.3200000000000003</v>
      </c>
      <c r="J8" s="20">
        <v>6.3200000000000003</v>
      </c>
      <c r="K8" s="20">
        <v>6.3200000000000003</v>
      </c>
      <c r="L8" s="20">
        <v>6.3200000000000003</v>
      </c>
      <c r="M8" s="20">
        <v>6.3200000000000003</v>
      </c>
      <c r="N8" s="20">
        <v>6.3200000000000003</v>
      </c>
      <c r="O8" s="20">
        <v>6.3200000000000003</v>
      </c>
      <c r="P8" s="20">
        <v>6.3200000000000003</v>
      </c>
      <c r="Q8" s="20">
        <v>6.3200000000000003</v>
      </c>
      <c r="R8" s="20">
        <v>6.3200000000000003</v>
      </c>
      <c r="S8" s="20">
        <v>6.3200000000000003</v>
      </c>
      <c r="T8" s="20">
        <v>6.3200000000000003</v>
      </c>
      <c r="U8" s="20">
        <v>6.3200000000000003</v>
      </c>
      <c r="V8" s="20">
        <v>6.3200000000000003</v>
      </c>
      <c r="W8" s="20">
        <v>6.3200000000000003</v>
      </c>
      <c r="X8" s="20">
        <v>6.3200000000000003</v>
      </c>
      <c r="Y8" s="20">
        <v>6.3200000000000003</v>
      </c>
      <c r="Z8" s="20">
        <v>6.3200000000000003</v>
      </c>
      <c r="AA8" s="20">
        <v>6.3200000000000003</v>
      </c>
      <c r="AB8" s="12"/>
    </row>
    <row r="9" ht="15" customHeight="1">
      <c r="A9" s="9"/>
      <c r="B9" s="32"/>
      <c r="C9" s="40" t="s">
        <v>34</v>
      </c>
      <c r="D9" s="21">
        <f>D10/D8/1.73</f>
        <v>5.8608326626179847</v>
      </c>
      <c r="E9" s="21">
        <f t="shared" ref="E9:AA9" si="0">E10/E8/1.73</f>
        <v>5.7949806102290191</v>
      </c>
      <c r="F9" s="21">
        <f t="shared" si="0"/>
        <v>6.288871003146264</v>
      </c>
      <c r="G9" s="21">
        <f t="shared" si="0"/>
        <v>7.1449476842028252</v>
      </c>
      <c r="H9" s="21">
        <f t="shared" si="0"/>
        <v>8.29735860100973</v>
      </c>
      <c r="I9" s="21">
        <f t="shared" si="0"/>
        <v>10.404624277456648</v>
      </c>
      <c r="J9" s="21">
        <f t="shared" si="0"/>
        <v>11.655813272847004</v>
      </c>
      <c r="K9" s="21">
        <f t="shared" si="0"/>
        <v>11.293626984707689</v>
      </c>
      <c r="L9" s="21">
        <f t="shared" si="0"/>
        <v>11.359479037096657</v>
      </c>
      <c r="M9" s="21">
        <f t="shared" si="0"/>
        <v>11.39240506329114</v>
      </c>
      <c r="N9" s="21">
        <f t="shared" si="0"/>
        <v>10.832662617984926</v>
      </c>
      <c r="O9" s="21">
        <f t="shared" si="0"/>
        <v>10.602180434623547</v>
      </c>
      <c r="P9" s="21">
        <f t="shared" si="0"/>
        <v>10.404624277456648</v>
      </c>
      <c r="Q9" s="21">
        <f t="shared" si="0"/>
        <v>11.030218775151825</v>
      </c>
      <c r="R9" s="21">
        <f t="shared" si="0"/>
        <v>10.931440696568375</v>
      </c>
      <c r="S9" s="21">
        <f t="shared" si="0"/>
        <v>10.602180434623547</v>
      </c>
      <c r="T9" s="21">
        <f t="shared" si="0"/>
        <v>10.239994146484232</v>
      </c>
      <c r="U9" s="21">
        <f t="shared" si="0"/>
        <v>11.293626984707689</v>
      </c>
      <c r="V9" s="21">
        <f t="shared" si="0"/>
        <v>11.557035194263554</v>
      </c>
      <c r="W9" s="21">
        <f t="shared" si="0"/>
        <v>10.207068120289749</v>
      </c>
      <c r="X9" s="21">
        <f t="shared" si="0"/>
        <v>8.5278407843711115</v>
      </c>
      <c r="Y9" s="21">
        <f t="shared" si="0"/>
        <v>7.7376161557035186</v>
      </c>
      <c r="Z9" s="21">
        <f t="shared" si="0"/>
        <v>6.9473915270359266</v>
      </c>
      <c r="AA9" s="21">
        <f t="shared" si="0"/>
        <v>6.9144655008414437</v>
      </c>
      <c r="AB9" s="12"/>
    </row>
    <row r="10" ht="12.75" customHeight="1">
      <c r="A10" s="5"/>
      <c r="B10" s="33"/>
      <c r="C10" s="40" t="s">
        <v>29</v>
      </c>
      <c r="D10" s="25">
        <v>64.079999999999998</v>
      </c>
      <c r="E10" s="25">
        <v>63.360000000000007</v>
      </c>
      <c r="F10" s="25">
        <v>68.759999999999991</v>
      </c>
      <c r="G10" s="25">
        <v>78.120000000000005</v>
      </c>
      <c r="H10" s="25">
        <v>90.719999999999999</v>
      </c>
      <c r="I10" s="25">
        <v>113.76000000000001</v>
      </c>
      <c r="J10" s="25">
        <v>127.44</v>
      </c>
      <c r="K10" s="25">
        <v>123.47999999999999</v>
      </c>
      <c r="L10" s="25">
        <v>124.20000000000002</v>
      </c>
      <c r="M10" s="25">
        <v>124.56</v>
      </c>
      <c r="N10" s="25">
        <v>118.44</v>
      </c>
      <c r="O10" s="25">
        <v>115.92</v>
      </c>
      <c r="P10" s="25">
        <v>113.76000000000001</v>
      </c>
      <c r="Q10" s="25">
        <v>120.60000000000001</v>
      </c>
      <c r="R10" s="25">
        <v>119.52</v>
      </c>
      <c r="S10" s="25">
        <v>115.92</v>
      </c>
      <c r="T10" s="25">
        <v>111.95999999999999</v>
      </c>
      <c r="U10" s="25">
        <v>123.47999999999999</v>
      </c>
      <c r="V10" s="25">
        <v>126.36</v>
      </c>
      <c r="W10" s="25">
        <v>111.59999999999999</v>
      </c>
      <c r="X10" s="25">
        <v>93.239999999999995</v>
      </c>
      <c r="Y10" s="25">
        <v>84.599999999999994</v>
      </c>
      <c r="Z10" s="25">
        <v>75.960000000000008</v>
      </c>
      <c r="AA10" s="25">
        <v>75.600000000000009</v>
      </c>
      <c r="AB10" s="12">
        <f>AA10+Z10+Y10+X10+W10+V10+U10+T10+S10+R10+Q10+P10+O10+N10+M10+L10+K10+J10+I10+H10+G10+F10+E10+D10</f>
        <v>2485.4400000000001</v>
      </c>
    </row>
    <row r="11" s="7" customFormat="1" ht="14.1" customHeight="1">
      <c r="A11" s="9">
        <v>45098</v>
      </c>
      <c r="B11" s="31" t="s">
        <v>46</v>
      </c>
      <c r="C11" s="40" t="s">
        <v>28</v>
      </c>
      <c r="D11" s="20">
        <v>6.3200000000000003</v>
      </c>
      <c r="E11" s="20">
        <v>6.3200000000000003</v>
      </c>
      <c r="F11" s="20">
        <v>6.3200000000000003</v>
      </c>
      <c r="G11" s="20">
        <v>6.3200000000000003</v>
      </c>
      <c r="H11" s="20">
        <v>6.3200000000000003</v>
      </c>
      <c r="I11" s="20">
        <v>6.3200000000000003</v>
      </c>
      <c r="J11" s="20">
        <v>6.3200000000000003</v>
      </c>
      <c r="K11" s="20">
        <v>6.3200000000000003</v>
      </c>
      <c r="L11" s="20">
        <v>6.3200000000000003</v>
      </c>
      <c r="M11" s="20">
        <v>6.3200000000000003</v>
      </c>
      <c r="N11" s="20">
        <v>6.3200000000000003</v>
      </c>
      <c r="O11" s="20">
        <v>6.3200000000000003</v>
      </c>
      <c r="P11" s="20">
        <v>6.3200000000000003</v>
      </c>
      <c r="Q11" s="20">
        <v>6.3200000000000003</v>
      </c>
      <c r="R11" s="20">
        <v>6.3200000000000003</v>
      </c>
      <c r="S11" s="20">
        <v>6.3200000000000003</v>
      </c>
      <c r="T11" s="20">
        <v>6.3200000000000003</v>
      </c>
      <c r="U11" s="20">
        <v>6.3200000000000003</v>
      </c>
      <c r="V11" s="20">
        <v>6.3200000000000003</v>
      </c>
      <c r="W11" s="20">
        <v>6.3200000000000003</v>
      </c>
      <c r="X11" s="20">
        <v>6.3200000000000003</v>
      </c>
      <c r="Y11" s="20">
        <v>6.3200000000000003</v>
      </c>
      <c r="Z11" s="20">
        <v>6.3200000000000003</v>
      </c>
      <c r="AA11" s="20">
        <v>6.3200000000000003</v>
      </c>
      <c r="AB11" s="12"/>
    </row>
    <row r="12" s="7" customFormat="1" ht="14.1" customHeight="1">
      <c r="A12" s="9"/>
      <c r="B12" s="32"/>
      <c r="C12" s="40" t="s">
        <v>34</v>
      </c>
      <c r="D12" s="22">
        <f>(D13/D11)/1.73</f>
        <v>11.096070827540792</v>
      </c>
      <c r="E12" s="22">
        <f t="shared" ref="E12:Z12" si="1">(E13/E11)/1.73</f>
        <v>11.326553010902174</v>
      </c>
      <c r="F12" s="22">
        <f t="shared" si="1"/>
        <v>11.293626984707689</v>
      </c>
      <c r="G12" s="22">
        <f t="shared" si="1"/>
        <v>13.071632399209772</v>
      </c>
      <c r="H12" s="22">
        <f t="shared" si="1"/>
        <v>15.771566547157384</v>
      </c>
      <c r="I12" s="22">
        <f t="shared" si="1"/>
        <v>17.154459647325673</v>
      </c>
      <c r="J12" s="22">
        <f t="shared" si="1"/>
        <v>18.701982878466382</v>
      </c>
      <c r="K12" s="22">
        <f t="shared" si="1"/>
        <v>18.471500695104996</v>
      </c>
      <c r="L12" s="22">
        <f t="shared" si="1"/>
        <v>17.845906197409818</v>
      </c>
      <c r="M12" s="22">
        <f t="shared" si="1"/>
        <v>17.286163752103608</v>
      </c>
      <c r="N12" s="22">
        <f t="shared" si="1"/>
        <v>16.891051437769811</v>
      </c>
      <c r="O12" s="22">
        <f t="shared" si="1"/>
        <v>16.693495280602914</v>
      </c>
      <c r="P12" s="22">
        <f t="shared" si="1"/>
        <v>16.49593912343601</v>
      </c>
      <c r="Q12" s="22">
        <f t="shared" si="1"/>
        <v>17.45079388307602</v>
      </c>
      <c r="R12" s="22">
        <f t="shared" si="1"/>
        <v>17.582497987853955</v>
      </c>
      <c r="S12" s="22">
        <f t="shared" si="1"/>
        <v>17.648350040242921</v>
      </c>
      <c r="T12" s="22">
        <f t="shared" si="1"/>
        <v>19.327577376161557</v>
      </c>
      <c r="U12" s="22">
        <f t="shared" si="1"/>
        <v>19.162947245189141</v>
      </c>
      <c r="V12" s="22">
        <f t="shared" si="1"/>
        <v>17.911758249798783</v>
      </c>
      <c r="W12" s="22">
        <f t="shared" si="1"/>
        <v>15.343528206629108</v>
      </c>
      <c r="X12" s="22">
        <f t="shared" si="1"/>
        <v>14.092339211238748</v>
      </c>
      <c r="Y12" s="22">
        <f t="shared" si="1"/>
        <v>12.314333796736666</v>
      </c>
      <c r="Z12" s="22">
        <f t="shared" si="1"/>
        <v>11.886295456208384</v>
      </c>
      <c r="AA12" s="22">
        <f>(AA13/AA11)/1.73</f>
        <v>11.39240506329114</v>
      </c>
      <c r="AB12" s="12"/>
    </row>
    <row r="13" ht="14.1" customHeight="1">
      <c r="A13" s="5"/>
      <c r="B13" s="33"/>
      <c r="C13" s="40" t="s">
        <v>29</v>
      </c>
      <c r="D13" s="26">
        <v>121.32000000000001</v>
      </c>
      <c r="E13" s="26">
        <v>123.84</v>
      </c>
      <c r="F13" s="26">
        <v>123.47999999999999</v>
      </c>
      <c r="G13" s="26">
        <v>142.91999999999999</v>
      </c>
      <c r="H13" s="26">
        <v>172.44</v>
      </c>
      <c r="I13" s="26">
        <v>187.56</v>
      </c>
      <c r="J13" s="26">
        <v>204.48000000000002</v>
      </c>
      <c r="K13" s="26">
        <v>201.95999999999998</v>
      </c>
      <c r="L13" s="26">
        <v>195.12</v>
      </c>
      <c r="M13" s="26">
        <v>189</v>
      </c>
      <c r="N13" s="26">
        <v>184.68000000000001</v>
      </c>
      <c r="O13" s="26">
        <v>182.52000000000001</v>
      </c>
      <c r="P13" s="26">
        <v>180.35999999999999</v>
      </c>
      <c r="Q13" s="26">
        <v>190.79999999999998</v>
      </c>
      <c r="R13" s="26">
        <v>192.24000000000001</v>
      </c>
      <c r="S13" s="26">
        <v>192.96000000000001</v>
      </c>
      <c r="T13" s="26">
        <v>211.32000000000002</v>
      </c>
      <c r="U13" s="26">
        <v>209.52000000000001</v>
      </c>
      <c r="V13" s="26">
        <v>195.83999999999997</v>
      </c>
      <c r="W13" s="26">
        <v>167.76000000000002</v>
      </c>
      <c r="X13" s="26">
        <v>154.07999999999998</v>
      </c>
      <c r="Y13" s="26">
        <v>134.64000000000001</v>
      </c>
      <c r="Z13" s="26">
        <v>129.96000000000001</v>
      </c>
      <c r="AA13" s="26">
        <v>124.56</v>
      </c>
      <c r="AB13" s="12">
        <f>AA13+Z13+Y13+X13+W13+V13+U13+T13+S13+R13+Q13+P13+O13+N13+M13+L13+K13+J13+I13+H13+G13+F13+E13+D13</f>
        <v>4113.3599999999997</v>
      </c>
    </row>
    <row r="14" s="7" customFormat="1" ht="14.1" customHeight="1">
      <c r="A14" s="9">
        <v>45098</v>
      </c>
      <c r="B14" s="31" t="s">
        <v>47</v>
      </c>
      <c r="C14" s="40" t="s">
        <v>28</v>
      </c>
      <c r="D14" s="20">
        <v>6.3200000000000003</v>
      </c>
      <c r="E14" s="20">
        <v>6.3200000000000003</v>
      </c>
      <c r="F14" s="20">
        <v>6.3200000000000003</v>
      </c>
      <c r="G14" s="20">
        <v>6.3200000000000003</v>
      </c>
      <c r="H14" s="20">
        <v>6.3200000000000003</v>
      </c>
      <c r="I14" s="20">
        <v>6.3200000000000003</v>
      </c>
      <c r="J14" s="20">
        <v>6.3200000000000003</v>
      </c>
      <c r="K14" s="20">
        <v>6.3200000000000003</v>
      </c>
      <c r="L14" s="20">
        <v>6.3200000000000003</v>
      </c>
      <c r="M14" s="20">
        <v>6.3200000000000003</v>
      </c>
      <c r="N14" s="20">
        <v>6.3200000000000003</v>
      </c>
      <c r="O14" s="20">
        <v>6.3200000000000003</v>
      </c>
      <c r="P14" s="20">
        <v>6.3200000000000003</v>
      </c>
      <c r="Q14" s="20">
        <v>6.3200000000000003</v>
      </c>
      <c r="R14" s="20">
        <v>6.3200000000000003</v>
      </c>
      <c r="S14" s="20">
        <v>6.3200000000000003</v>
      </c>
      <c r="T14" s="20">
        <v>6.3200000000000003</v>
      </c>
      <c r="U14" s="20">
        <v>6.3200000000000003</v>
      </c>
      <c r="V14" s="20">
        <v>6.3200000000000003</v>
      </c>
      <c r="W14" s="20">
        <v>6.3200000000000003</v>
      </c>
      <c r="X14" s="20">
        <v>6.3200000000000003</v>
      </c>
      <c r="Y14" s="20">
        <v>6.3200000000000003</v>
      </c>
      <c r="Z14" s="20">
        <v>6.3200000000000003</v>
      </c>
      <c r="AA14" s="20">
        <v>6.3200000000000003</v>
      </c>
      <c r="AB14" s="12"/>
    </row>
    <row r="15" s="7" customFormat="1" ht="14.1" customHeight="1">
      <c r="A15" s="9"/>
      <c r="B15" s="32"/>
      <c r="C15" s="40" t="s">
        <v>34</v>
      </c>
      <c r="D15" s="22">
        <f t="shared" ref="D15:AA15" si="2">(D16/D14)/1.73</f>
        <v>9.811955805955952</v>
      </c>
      <c r="E15" s="22">
        <f t="shared" si="2"/>
        <v>9.5485475964000877</v>
      </c>
      <c r="F15" s="22">
        <f t="shared" si="2"/>
        <v>9.9765859369283678</v>
      </c>
      <c r="G15" s="22">
        <f t="shared" si="2"/>
        <v>12.083851613375282</v>
      </c>
      <c r="H15" s="22">
        <f t="shared" si="2"/>
        <v>15.37645423282359</v>
      </c>
      <c r="I15" s="22">
        <f t="shared" si="2"/>
        <v>17.615424014048436</v>
      </c>
      <c r="J15" s="22">
        <f t="shared" si="2"/>
        <v>18.603204799882931</v>
      </c>
      <c r="K15" s="22">
        <f t="shared" si="2"/>
        <v>18.800760957049825</v>
      </c>
      <c r="L15" s="22">
        <f t="shared" si="2"/>
        <v>19.064169166605691</v>
      </c>
      <c r="M15" s="22">
        <f t="shared" si="2"/>
        <v>18.998317114216725</v>
      </c>
      <c r="N15" s="22">
        <f t="shared" si="2"/>
        <v>19.228799297578107</v>
      </c>
      <c r="O15" s="22">
        <f t="shared" si="2"/>
        <v>18.339796590327065</v>
      </c>
      <c r="P15" s="22">
        <f t="shared" si="2"/>
        <v>18.241018511743615</v>
      </c>
      <c r="Q15" s="22">
        <f t="shared" si="2"/>
        <v>16.956903490158773</v>
      </c>
      <c r="R15" s="22">
        <f t="shared" si="2"/>
        <v>18.471500695104996</v>
      </c>
      <c r="S15" s="22">
        <f t="shared" si="2"/>
        <v>18.109314406965684</v>
      </c>
      <c r="T15" s="22">
        <f t="shared" si="2"/>
        <v>17.549571961659471</v>
      </c>
      <c r="U15" s="22">
        <f t="shared" si="2"/>
        <v>18.109314406965684</v>
      </c>
      <c r="V15" s="22">
        <f t="shared" si="2"/>
        <v>17.45079388307602</v>
      </c>
      <c r="W15" s="22">
        <f t="shared" si="2"/>
        <v>14.586229604155994</v>
      </c>
      <c r="X15" s="22">
        <f t="shared" si="2"/>
        <v>12.742372137264944</v>
      </c>
      <c r="Y15" s="22">
        <f t="shared" si="2"/>
        <v>11.622887246652521</v>
      </c>
      <c r="Z15" s="22">
        <f t="shared" si="2"/>
        <v>11.161922879929756</v>
      </c>
      <c r="AA15" s="22">
        <f t="shared" si="2"/>
        <v>10.56925440842906</v>
      </c>
      <c r="AB15" s="12"/>
    </row>
    <row r="16" ht="14.1" customHeight="1">
      <c r="A16" s="5"/>
      <c r="B16" s="33"/>
      <c r="C16" s="40" t="s">
        <v>29</v>
      </c>
      <c r="D16" s="27">
        <v>107.28</v>
      </c>
      <c r="E16" s="27">
        <v>104.40000000000001</v>
      </c>
      <c r="F16" s="27">
        <v>109.08</v>
      </c>
      <c r="G16" s="27">
        <v>132.12</v>
      </c>
      <c r="H16" s="27">
        <v>168.12</v>
      </c>
      <c r="I16" s="27">
        <v>192.59999999999999</v>
      </c>
      <c r="J16" s="27">
        <v>203.40000000000001</v>
      </c>
      <c r="K16" s="27">
        <v>205.56</v>
      </c>
      <c r="L16" s="27">
        <v>208.44</v>
      </c>
      <c r="M16" s="27">
        <v>207.72</v>
      </c>
      <c r="N16" s="27">
        <v>210.24000000000001</v>
      </c>
      <c r="O16" s="27">
        <v>200.52000000000001</v>
      </c>
      <c r="P16" s="27">
        <v>199.44</v>
      </c>
      <c r="Q16" s="27">
        <v>185.39999999999998</v>
      </c>
      <c r="R16" s="27">
        <v>201.95999999999998</v>
      </c>
      <c r="S16" s="27">
        <v>198</v>
      </c>
      <c r="T16" s="27">
        <v>191.88</v>
      </c>
      <c r="U16" s="27">
        <v>198</v>
      </c>
      <c r="V16" s="27">
        <v>190.79999999999998</v>
      </c>
      <c r="W16" s="27">
        <v>159.47999999999999</v>
      </c>
      <c r="X16" s="27">
        <v>139.31999999999999</v>
      </c>
      <c r="Y16" s="27">
        <v>127.08</v>
      </c>
      <c r="Z16" s="27">
        <v>122.03999999999999</v>
      </c>
      <c r="AA16" s="27">
        <v>115.55999999999999</v>
      </c>
      <c r="AB16" s="12">
        <f>AA16+Z16+Y16+X16+W16+V16+U16+T16+S16+R16+Q16+P16+O16+N16+M16+L16+K16+J16+I16+H16+G16+F16+E16+D16</f>
        <v>4078.4400000000001</v>
      </c>
    </row>
    <row r="17" s="7" customFormat="1" ht="14.1" customHeight="1">
      <c r="A17" s="9">
        <v>45098</v>
      </c>
      <c r="B17" s="31" t="s">
        <v>36</v>
      </c>
      <c r="C17" s="40" t="s">
        <v>28</v>
      </c>
      <c r="D17" s="20">
        <v>6.3200000000000003</v>
      </c>
      <c r="E17" s="20">
        <v>6.3200000000000003</v>
      </c>
      <c r="F17" s="20">
        <v>6.3200000000000003</v>
      </c>
      <c r="G17" s="20">
        <v>6.3200000000000003</v>
      </c>
      <c r="H17" s="20">
        <v>6.3200000000000003</v>
      </c>
      <c r="I17" s="20">
        <v>6.3200000000000003</v>
      </c>
      <c r="J17" s="20">
        <v>6.3200000000000003</v>
      </c>
      <c r="K17" s="20">
        <v>6.3200000000000003</v>
      </c>
      <c r="L17" s="20">
        <v>6.3200000000000003</v>
      </c>
      <c r="M17" s="20">
        <v>6.3200000000000003</v>
      </c>
      <c r="N17" s="20">
        <v>6.3200000000000003</v>
      </c>
      <c r="O17" s="20">
        <v>6.3200000000000003</v>
      </c>
      <c r="P17" s="20">
        <v>6.3200000000000003</v>
      </c>
      <c r="Q17" s="20">
        <v>6.3200000000000003</v>
      </c>
      <c r="R17" s="20">
        <v>6.3200000000000003</v>
      </c>
      <c r="S17" s="20">
        <v>6.3200000000000003</v>
      </c>
      <c r="T17" s="20">
        <v>6.3200000000000003</v>
      </c>
      <c r="U17" s="20">
        <v>6.3200000000000003</v>
      </c>
      <c r="V17" s="20">
        <v>6.3200000000000003</v>
      </c>
      <c r="W17" s="20">
        <v>6.3200000000000003</v>
      </c>
      <c r="X17" s="20">
        <v>6.3200000000000003</v>
      </c>
      <c r="Y17" s="20">
        <v>6.3200000000000003</v>
      </c>
      <c r="Z17" s="20">
        <v>6.3200000000000003</v>
      </c>
      <c r="AA17" s="20">
        <v>6.3200000000000003</v>
      </c>
      <c r="AB17" s="12"/>
    </row>
    <row r="18" s="7" customFormat="1" ht="14.1" customHeight="1">
      <c r="A18" s="9"/>
      <c r="B18" s="32"/>
      <c r="C18" s="40" t="s">
        <v>34</v>
      </c>
      <c r="D18" s="22">
        <f t="shared" ref="D18:AA18" si="3">(D19/D17)/1.73</f>
        <v>0</v>
      </c>
      <c r="E18" s="22">
        <f t="shared" si="3"/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  <c r="Q18" s="22">
        <f t="shared" si="3"/>
        <v>0</v>
      </c>
      <c r="R18" s="22">
        <f t="shared" si="3"/>
        <v>0</v>
      </c>
      <c r="S18" s="22">
        <f t="shared" si="3"/>
        <v>0</v>
      </c>
      <c r="T18" s="22">
        <f t="shared" si="3"/>
        <v>0</v>
      </c>
      <c r="U18" s="22">
        <f t="shared" si="3"/>
        <v>0</v>
      </c>
      <c r="V18" s="22">
        <f t="shared" si="3"/>
        <v>0</v>
      </c>
      <c r="W18" s="22">
        <f t="shared" si="3"/>
        <v>0</v>
      </c>
      <c r="X18" s="22">
        <f t="shared" si="3"/>
        <v>0</v>
      </c>
      <c r="Y18" s="22">
        <f t="shared" si="3"/>
        <v>0</v>
      </c>
      <c r="Z18" s="22">
        <f t="shared" si="3"/>
        <v>0</v>
      </c>
      <c r="AA18" s="22">
        <f t="shared" si="3"/>
        <v>0</v>
      </c>
      <c r="AB18" s="12"/>
    </row>
    <row r="19" ht="14.1" customHeight="1">
      <c r="A19" s="5"/>
      <c r="B19" s="33"/>
      <c r="C19" s="40" t="s">
        <v>29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12">
        <f>AA19+Z19+Y19+X19+W19+V19+U19+T19+S19+R19+Q19+P19+O19+N19+M19+L19+K19+J19+I19+H19+G19+F19+E19+D19</f>
        <v>0</v>
      </c>
    </row>
    <row r="20" s="7" customFormat="1" ht="14.1" customHeight="1">
      <c r="A20" s="9">
        <v>45098</v>
      </c>
      <c r="B20" s="31" t="s">
        <v>37</v>
      </c>
      <c r="C20" s="40" t="s">
        <v>28</v>
      </c>
      <c r="D20" s="20">
        <v>6.3200000000000003</v>
      </c>
      <c r="E20" s="20">
        <v>6.3200000000000003</v>
      </c>
      <c r="F20" s="20">
        <v>6.3200000000000003</v>
      </c>
      <c r="G20" s="20">
        <v>6.3200000000000003</v>
      </c>
      <c r="H20" s="20">
        <v>6.3200000000000003</v>
      </c>
      <c r="I20" s="20">
        <v>6.3200000000000003</v>
      </c>
      <c r="J20" s="20">
        <v>6.3200000000000003</v>
      </c>
      <c r="K20" s="20">
        <v>6.3200000000000003</v>
      </c>
      <c r="L20" s="20">
        <v>6.3200000000000003</v>
      </c>
      <c r="M20" s="20">
        <v>6.3200000000000003</v>
      </c>
      <c r="N20" s="20">
        <v>6.3200000000000003</v>
      </c>
      <c r="O20" s="20">
        <v>6.3200000000000003</v>
      </c>
      <c r="P20" s="20">
        <v>6.3200000000000003</v>
      </c>
      <c r="Q20" s="20">
        <v>6.3200000000000003</v>
      </c>
      <c r="R20" s="20">
        <v>6.3200000000000003</v>
      </c>
      <c r="S20" s="20">
        <v>6.3200000000000003</v>
      </c>
      <c r="T20" s="20">
        <v>6.3200000000000003</v>
      </c>
      <c r="U20" s="20">
        <v>6.3200000000000003</v>
      </c>
      <c r="V20" s="20">
        <v>6.3200000000000003</v>
      </c>
      <c r="W20" s="20">
        <v>6.3200000000000003</v>
      </c>
      <c r="X20" s="20">
        <v>6.3200000000000003</v>
      </c>
      <c r="Y20" s="20">
        <v>6.3200000000000003</v>
      </c>
      <c r="Z20" s="20">
        <v>6.3200000000000003</v>
      </c>
      <c r="AA20" s="20">
        <v>6.3200000000000003</v>
      </c>
      <c r="AB20" s="12"/>
    </row>
    <row r="21" s="7" customFormat="1" ht="14.1" customHeight="1">
      <c r="A21" s="9"/>
      <c r="B21" s="32"/>
      <c r="C21" s="40" t="s">
        <v>34</v>
      </c>
      <c r="D21" s="22">
        <f t="shared" ref="D21:AA21" si="4">(D22/D20)/1.73</f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2">
        <f t="shared" si="4"/>
        <v>0</v>
      </c>
      <c r="P21" s="22">
        <f t="shared" si="4"/>
        <v>0</v>
      </c>
      <c r="Q21" s="22">
        <f t="shared" si="4"/>
        <v>0</v>
      </c>
      <c r="R21" s="22">
        <f t="shared" si="4"/>
        <v>0</v>
      </c>
      <c r="S21" s="22">
        <f t="shared" si="4"/>
        <v>0</v>
      </c>
      <c r="T21" s="22">
        <f t="shared" si="4"/>
        <v>0</v>
      </c>
      <c r="U21" s="22">
        <f t="shared" si="4"/>
        <v>0</v>
      </c>
      <c r="V21" s="22">
        <f t="shared" si="4"/>
        <v>0</v>
      </c>
      <c r="W21" s="22">
        <f t="shared" si="4"/>
        <v>0</v>
      </c>
      <c r="X21" s="22">
        <f t="shared" si="4"/>
        <v>0</v>
      </c>
      <c r="Y21" s="22">
        <f t="shared" si="4"/>
        <v>0</v>
      </c>
      <c r="Z21" s="22">
        <f t="shared" si="4"/>
        <v>0</v>
      </c>
      <c r="AA21" s="22">
        <f t="shared" si="4"/>
        <v>0</v>
      </c>
      <c r="AB21" s="12"/>
    </row>
    <row r="22" ht="14.1" customHeight="1">
      <c r="A22" s="5"/>
      <c r="B22" s="33"/>
      <c r="C22" s="40" t="s">
        <v>29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12">
        <f>AA22+Z22+Y22+X22+W22+V22+U22+T22+S22+R22+Q22+P22+O22+N22+M22+L22+K22+J22+I22+H22+G22+F22+E22+D22</f>
        <v>0</v>
      </c>
    </row>
    <row r="23" s="7" customFormat="1" ht="14.1" customHeight="1">
      <c r="A23" s="9">
        <v>45098</v>
      </c>
      <c r="B23" s="31" t="s">
        <v>38</v>
      </c>
      <c r="C23" s="40" t="s">
        <v>28</v>
      </c>
      <c r="D23" s="20">
        <v>6.3200000000000003</v>
      </c>
      <c r="E23" s="20">
        <v>6.3200000000000003</v>
      </c>
      <c r="F23" s="20">
        <v>6.3200000000000003</v>
      </c>
      <c r="G23" s="20">
        <v>6.3200000000000003</v>
      </c>
      <c r="H23" s="20">
        <v>6.3200000000000003</v>
      </c>
      <c r="I23" s="20">
        <v>6.3200000000000003</v>
      </c>
      <c r="J23" s="20">
        <v>6.3200000000000003</v>
      </c>
      <c r="K23" s="20">
        <v>6.3200000000000003</v>
      </c>
      <c r="L23" s="20">
        <v>6.3200000000000003</v>
      </c>
      <c r="M23" s="20">
        <v>6.3200000000000003</v>
      </c>
      <c r="N23" s="20">
        <v>6.3200000000000003</v>
      </c>
      <c r="O23" s="20">
        <v>6.3200000000000003</v>
      </c>
      <c r="P23" s="20">
        <v>6.3200000000000003</v>
      </c>
      <c r="Q23" s="20">
        <v>6.3200000000000003</v>
      </c>
      <c r="R23" s="20">
        <v>6.3200000000000003</v>
      </c>
      <c r="S23" s="20">
        <v>6.3200000000000003</v>
      </c>
      <c r="T23" s="20">
        <v>6.3200000000000003</v>
      </c>
      <c r="U23" s="20">
        <v>6.3200000000000003</v>
      </c>
      <c r="V23" s="20">
        <v>6.3200000000000003</v>
      </c>
      <c r="W23" s="20">
        <v>6.3200000000000003</v>
      </c>
      <c r="X23" s="20">
        <v>6.3200000000000003</v>
      </c>
      <c r="Y23" s="20">
        <v>6.3200000000000003</v>
      </c>
      <c r="Z23" s="20">
        <v>6.3200000000000003</v>
      </c>
      <c r="AA23" s="20">
        <v>6.3200000000000003</v>
      </c>
      <c r="AB23" s="12"/>
    </row>
    <row r="24" s="7" customFormat="1" ht="14.1" customHeight="1">
      <c r="A24" s="9"/>
      <c r="B24" s="32"/>
      <c r="C24" s="40" t="s">
        <v>34</v>
      </c>
      <c r="D24" s="22">
        <f t="shared" ref="D24:AA24" si="5">(D25/D23)/1.73</f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  <c r="N24" s="22">
        <f t="shared" si="5"/>
        <v>0</v>
      </c>
      <c r="O24" s="22">
        <f t="shared" si="5"/>
        <v>0</v>
      </c>
      <c r="P24" s="22">
        <f t="shared" si="5"/>
        <v>0</v>
      </c>
      <c r="Q24" s="22">
        <f t="shared" si="5"/>
        <v>0</v>
      </c>
      <c r="R24" s="22">
        <f t="shared" si="5"/>
        <v>0</v>
      </c>
      <c r="S24" s="22">
        <f t="shared" si="5"/>
        <v>0</v>
      </c>
      <c r="T24" s="22">
        <f t="shared" si="5"/>
        <v>0</v>
      </c>
      <c r="U24" s="22">
        <f t="shared" si="5"/>
        <v>0</v>
      </c>
      <c r="V24" s="22">
        <f t="shared" si="5"/>
        <v>0</v>
      </c>
      <c r="W24" s="22">
        <f t="shared" si="5"/>
        <v>0</v>
      </c>
      <c r="X24" s="22">
        <f t="shared" si="5"/>
        <v>0</v>
      </c>
      <c r="Y24" s="22">
        <f t="shared" si="5"/>
        <v>0</v>
      </c>
      <c r="Z24" s="22">
        <f t="shared" si="5"/>
        <v>0</v>
      </c>
      <c r="AA24" s="22">
        <f t="shared" si="5"/>
        <v>0</v>
      </c>
      <c r="AB24" s="12"/>
    </row>
    <row r="25" ht="14.1" customHeight="1">
      <c r="A25" s="5"/>
      <c r="B25" s="33"/>
      <c r="C25" s="40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12">
        <f>AA25+Z25+Y25+X25+W25+V25+U25+T25+S25+R25+Q25+P25+O25+N25+M25+L25+K25+J25+I25+H25+G25+F25+E25+D25</f>
        <v>0</v>
      </c>
    </row>
    <row r="26" ht="14.1" customHeight="1">
      <c r="A26" s="9">
        <v>45098</v>
      </c>
      <c r="B26" s="31" t="s">
        <v>39</v>
      </c>
      <c r="C26" s="40" t="s">
        <v>28</v>
      </c>
      <c r="D26" s="20">
        <v>6.3200000000000003</v>
      </c>
      <c r="E26" s="20">
        <v>6.3200000000000003</v>
      </c>
      <c r="F26" s="20">
        <v>6.3200000000000003</v>
      </c>
      <c r="G26" s="20">
        <v>6.3200000000000003</v>
      </c>
      <c r="H26" s="20">
        <v>6.3200000000000003</v>
      </c>
      <c r="I26" s="20">
        <v>6.3200000000000003</v>
      </c>
      <c r="J26" s="20">
        <v>6.3200000000000003</v>
      </c>
      <c r="K26" s="20">
        <v>6.3200000000000003</v>
      </c>
      <c r="L26" s="20">
        <v>6.3200000000000003</v>
      </c>
      <c r="M26" s="20">
        <v>6.3200000000000003</v>
      </c>
      <c r="N26" s="20">
        <v>6.3200000000000003</v>
      </c>
      <c r="O26" s="20">
        <v>6.3200000000000003</v>
      </c>
      <c r="P26" s="20">
        <v>6.3200000000000003</v>
      </c>
      <c r="Q26" s="20">
        <v>6.3200000000000003</v>
      </c>
      <c r="R26" s="20">
        <v>6.3200000000000003</v>
      </c>
      <c r="S26" s="20">
        <v>6.3200000000000003</v>
      </c>
      <c r="T26" s="20">
        <v>6.3200000000000003</v>
      </c>
      <c r="U26" s="20">
        <v>6.3200000000000003</v>
      </c>
      <c r="V26" s="20">
        <v>6.3200000000000003</v>
      </c>
      <c r="W26" s="20">
        <v>6.3200000000000003</v>
      </c>
      <c r="X26" s="20">
        <v>6.3200000000000003</v>
      </c>
      <c r="Y26" s="20">
        <v>6.3200000000000003</v>
      </c>
      <c r="Z26" s="20">
        <v>6.3200000000000003</v>
      </c>
      <c r="AA26" s="20">
        <v>6.3200000000000003</v>
      </c>
      <c r="AB26" s="12"/>
    </row>
    <row r="27" ht="14.1" customHeight="1">
      <c r="A27" s="9"/>
      <c r="B27" s="32"/>
      <c r="C27" s="40" t="s">
        <v>34</v>
      </c>
      <c r="D27" s="22">
        <f t="shared" ref="D27:AA27" si="6">(D28/D26)/1.73</f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12"/>
    </row>
    <row r="28" ht="14.1" customHeight="1">
      <c r="A28" s="5"/>
      <c r="B28" s="33"/>
      <c r="C28" s="40" t="s">
        <v>29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12">
        <f>D28+E28+F28+G28+H28+I28+J28+K28+L28+M28+N28+O28+P28+Q28+R28+S28+T28+U28+V28+W28+X28+Y28+Z28+AA28</f>
        <v>0</v>
      </c>
    </row>
    <row r="29" ht="14.1" customHeight="1">
      <c r="A29" s="9">
        <v>45098</v>
      </c>
      <c r="B29" s="31" t="s">
        <v>40</v>
      </c>
      <c r="C29" s="41" t="s">
        <v>28</v>
      </c>
      <c r="D29" s="6">
        <v>6.3200000000000003</v>
      </c>
      <c r="E29" s="6">
        <v>6.3200000000000003</v>
      </c>
      <c r="F29" s="6">
        <v>6.3200000000000003</v>
      </c>
      <c r="G29" s="6">
        <v>6.3200000000000003</v>
      </c>
      <c r="H29" s="6">
        <v>6.3200000000000003</v>
      </c>
      <c r="I29" s="6">
        <v>6.3200000000000003</v>
      </c>
      <c r="J29" s="6">
        <v>6.3200000000000003</v>
      </c>
      <c r="K29" s="6">
        <v>6.3200000000000003</v>
      </c>
      <c r="L29" s="6">
        <v>6.3200000000000003</v>
      </c>
      <c r="M29" s="6">
        <v>6.3200000000000003</v>
      </c>
      <c r="N29" s="6">
        <v>6.3200000000000003</v>
      </c>
      <c r="O29" s="6">
        <v>6.3200000000000003</v>
      </c>
      <c r="P29" s="6">
        <v>6.3200000000000003</v>
      </c>
      <c r="Q29" s="6">
        <v>6.3200000000000003</v>
      </c>
      <c r="R29" s="6">
        <v>6.3200000000000003</v>
      </c>
      <c r="S29" s="6">
        <v>6.3200000000000003</v>
      </c>
      <c r="T29" s="6">
        <v>6.3200000000000003</v>
      </c>
      <c r="U29" s="6">
        <v>6.3200000000000003</v>
      </c>
      <c r="V29" s="6">
        <v>6.3200000000000003</v>
      </c>
      <c r="W29" s="6">
        <v>6.3200000000000003</v>
      </c>
      <c r="X29" s="6">
        <v>6.3200000000000003</v>
      </c>
      <c r="Y29" s="6">
        <v>6.3200000000000003</v>
      </c>
      <c r="Z29" s="6">
        <v>6.3200000000000003</v>
      </c>
      <c r="AA29" s="6">
        <v>6.3200000000000003</v>
      </c>
      <c r="AB29" s="12"/>
      <c r="AC29" s="7"/>
      <c r="AD29" s="7"/>
      <c r="AE29" s="7"/>
    </row>
    <row r="30" ht="14.1" customHeight="1">
      <c r="A30" s="9"/>
      <c r="B30" s="32"/>
      <c r="C30" s="40" t="s">
        <v>34</v>
      </c>
      <c r="D30" s="22">
        <f t="shared" ref="D30:AA30" si="7">(D31/D29)/1.73</f>
        <v>18.701982878466382</v>
      </c>
      <c r="E30" s="22">
        <f t="shared" si="7"/>
        <v>18.2739445379381</v>
      </c>
      <c r="F30" s="22">
        <f t="shared" si="7"/>
        <v>18.998317114216725</v>
      </c>
      <c r="G30" s="22">
        <f t="shared" si="7"/>
        <v>20.677544450135361</v>
      </c>
      <c r="H30" s="22">
        <f t="shared" si="7"/>
        <v>26.011560693641616</v>
      </c>
      <c r="I30" s="22">
        <f t="shared" si="7"/>
        <v>31.97117143484305</v>
      </c>
      <c r="J30" s="22">
        <f t="shared" si="7"/>
        <v>33.880880954123072</v>
      </c>
      <c r="K30" s="22">
        <f t="shared" si="7"/>
        <v>35.263774054291353</v>
      </c>
      <c r="L30" s="22">
        <f t="shared" si="7"/>
        <v>33.683324796956171</v>
      </c>
      <c r="M30" s="22">
        <f t="shared" si="7"/>
        <v>34.012585058901003</v>
      </c>
      <c r="N30" s="22">
        <f t="shared" si="7"/>
        <v>32.860174142094088</v>
      </c>
      <c r="O30" s="22">
        <f t="shared" si="7"/>
        <v>32.23457964439892</v>
      </c>
      <c r="P30" s="22">
        <f t="shared" si="7"/>
        <v>33.354064535011339</v>
      </c>
      <c r="Q30" s="22">
        <f t="shared" si="7"/>
        <v>34.078437111289965</v>
      </c>
      <c r="R30" s="22">
        <f t="shared" si="7"/>
        <v>32.629691958732707</v>
      </c>
      <c r="S30" s="22">
        <f t="shared" si="7"/>
        <v>32.563839906343752</v>
      </c>
      <c r="T30" s="22">
        <f t="shared" si="7"/>
        <v>32.300431696787882</v>
      </c>
      <c r="U30" s="22">
        <f t="shared" si="7"/>
        <v>31.872393356259604</v>
      </c>
      <c r="V30" s="22">
        <f t="shared" si="7"/>
        <v>28.974903051145088</v>
      </c>
      <c r="W30" s="22">
        <f t="shared" si="7"/>
        <v>24.760371698251262</v>
      </c>
      <c r="X30" s="22">
        <f t="shared" si="7"/>
        <v>21.731177288358822</v>
      </c>
      <c r="Y30" s="22">
        <f t="shared" si="7"/>
        <v>20.381210214385014</v>
      </c>
      <c r="Z30" s="22">
        <f t="shared" si="7"/>
        <v>19.228799297578107</v>
      </c>
      <c r="AA30" s="22">
        <f t="shared" si="7"/>
        <v>19.130021218994656</v>
      </c>
      <c r="AB30" s="12"/>
      <c r="AC30" s="7"/>
      <c r="AD30" s="7"/>
      <c r="AE30" s="7"/>
    </row>
    <row r="31" ht="14.1" customHeight="1">
      <c r="A31" s="5"/>
      <c r="B31" s="33"/>
      <c r="C31" s="41" t="s">
        <v>29</v>
      </c>
      <c r="D31" s="28">
        <v>204.48000000000002</v>
      </c>
      <c r="E31" s="28">
        <v>199.80000000000001</v>
      </c>
      <c r="F31" s="28">
        <v>207.72</v>
      </c>
      <c r="G31" s="28">
        <v>226.07999999999998</v>
      </c>
      <c r="H31" s="28">
        <v>284.39999999999998</v>
      </c>
      <c r="I31" s="28">
        <v>349.56</v>
      </c>
      <c r="J31" s="28">
        <v>370.44</v>
      </c>
      <c r="K31" s="28">
        <v>385.56</v>
      </c>
      <c r="L31" s="28">
        <v>368.28000000000003</v>
      </c>
      <c r="M31" s="28">
        <v>371.88</v>
      </c>
      <c r="N31" s="28">
        <v>359.27999999999997</v>
      </c>
      <c r="O31" s="28">
        <v>352.44</v>
      </c>
      <c r="P31" s="28">
        <v>364.68000000000001</v>
      </c>
      <c r="Q31" s="28">
        <v>372.59999999999997</v>
      </c>
      <c r="R31" s="28">
        <v>356.75999999999999</v>
      </c>
      <c r="S31" s="28">
        <v>356.04000000000002</v>
      </c>
      <c r="T31" s="28">
        <v>353.16000000000003</v>
      </c>
      <c r="U31" s="28">
        <v>348.48000000000002</v>
      </c>
      <c r="V31" s="28">
        <v>316.79999999999995</v>
      </c>
      <c r="W31" s="28">
        <v>270.72000000000003</v>
      </c>
      <c r="X31" s="28">
        <v>237.60000000000002</v>
      </c>
      <c r="Y31" s="28">
        <v>222.83999999999997</v>
      </c>
      <c r="Z31" s="28">
        <v>210.24000000000001</v>
      </c>
      <c r="AA31" s="28">
        <v>209.16</v>
      </c>
      <c r="AB31" s="12">
        <f>SUM(D31:AA31)</f>
        <v>7299.0000000000018</v>
      </c>
    </row>
    <row r="32" ht="14.1" customHeight="1">
      <c r="A32" s="9">
        <v>45098</v>
      </c>
      <c r="B32" s="31" t="s">
        <v>41</v>
      </c>
      <c r="C32" s="41" t="s">
        <v>28</v>
      </c>
      <c r="D32" s="6">
        <v>6.3200000000000003</v>
      </c>
      <c r="E32" s="6">
        <v>6.3200000000000003</v>
      </c>
      <c r="F32" s="6">
        <v>6.3200000000000003</v>
      </c>
      <c r="G32" s="6">
        <v>6.3200000000000003</v>
      </c>
      <c r="H32" s="6">
        <v>6.3200000000000003</v>
      </c>
      <c r="I32" s="6">
        <v>6.3200000000000003</v>
      </c>
      <c r="J32" s="6">
        <v>6.3200000000000003</v>
      </c>
      <c r="K32" s="6">
        <v>6.3200000000000003</v>
      </c>
      <c r="L32" s="6">
        <v>6.3200000000000003</v>
      </c>
      <c r="M32" s="6">
        <v>6.3200000000000003</v>
      </c>
      <c r="N32" s="6">
        <v>6.3200000000000003</v>
      </c>
      <c r="O32" s="6">
        <v>6.3200000000000003</v>
      </c>
      <c r="P32" s="6">
        <v>6.3200000000000003</v>
      </c>
      <c r="Q32" s="6">
        <v>6.3200000000000003</v>
      </c>
      <c r="R32" s="6">
        <v>6.3200000000000003</v>
      </c>
      <c r="S32" s="6">
        <v>6.3200000000000003</v>
      </c>
      <c r="T32" s="6">
        <v>6.3200000000000003</v>
      </c>
      <c r="U32" s="6">
        <v>6.3200000000000003</v>
      </c>
      <c r="V32" s="6">
        <v>6.3200000000000003</v>
      </c>
      <c r="W32" s="6">
        <v>6.3200000000000003</v>
      </c>
      <c r="X32" s="6">
        <v>6.3200000000000003</v>
      </c>
      <c r="Y32" s="6">
        <v>6.3200000000000003</v>
      </c>
      <c r="Z32" s="6">
        <v>6.3200000000000003</v>
      </c>
      <c r="AA32" s="6">
        <v>6.3200000000000003</v>
      </c>
      <c r="AB32" s="12"/>
      <c r="AF32" s="13"/>
    </row>
    <row r="33" ht="14.1" customHeight="1">
      <c r="A33" s="9"/>
      <c r="B33" s="32"/>
      <c r="C33" s="40" t="s">
        <v>34</v>
      </c>
      <c r="D33" s="22">
        <f t="shared" ref="D33:AA33" si="8">(D34/D32)/1.73</f>
        <v>18.734908904660863</v>
      </c>
      <c r="E33" s="22">
        <f t="shared" si="8"/>
        <v>17.780054145020852</v>
      </c>
      <c r="F33" s="22">
        <f t="shared" si="8"/>
        <v>17.878832223604302</v>
      </c>
      <c r="G33" s="22">
        <f t="shared" si="8"/>
        <v>19.426355454745003</v>
      </c>
      <c r="H33" s="22">
        <f t="shared" si="8"/>
        <v>22.488475890831928</v>
      </c>
      <c r="I33" s="22">
        <f t="shared" si="8"/>
        <v>24.595741567278846</v>
      </c>
      <c r="J33" s="22">
        <f t="shared" si="8"/>
        <v>24.957927855418159</v>
      </c>
      <c r="K33" s="22">
        <f t="shared" si="8"/>
        <v>24.464037462500915</v>
      </c>
      <c r="L33" s="22">
        <f t="shared" si="8"/>
        <v>25.056705934001606</v>
      </c>
      <c r="M33" s="22">
        <f t="shared" si="8"/>
        <v>23.377478598082966</v>
      </c>
      <c r="N33" s="22">
        <f t="shared" si="8"/>
        <v>23.476256676666424</v>
      </c>
      <c r="O33" s="22">
        <f t="shared" si="8"/>
        <v>23.443330650471939</v>
      </c>
      <c r="P33" s="22">
        <f t="shared" si="8"/>
        <v>22.982366283749176</v>
      </c>
      <c r="Q33" s="22">
        <f t="shared" si="8"/>
        <v>23.311626545694008</v>
      </c>
      <c r="R33" s="22">
        <f t="shared" si="8"/>
        <v>23.212848467110557</v>
      </c>
      <c r="S33" s="22">
        <f t="shared" si="8"/>
        <v>24.595741567278846</v>
      </c>
      <c r="T33" s="22">
        <f t="shared" si="8"/>
        <v>23.772590912416767</v>
      </c>
      <c r="U33" s="22">
        <f t="shared" si="8"/>
        <v>24.826223750640228</v>
      </c>
      <c r="V33" s="22">
        <f t="shared" si="8"/>
        <v>24.332333357722977</v>
      </c>
      <c r="W33" s="22">
        <f t="shared" si="8"/>
        <v>21.599473183580887</v>
      </c>
      <c r="X33" s="22">
        <f t="shared" si="8"/>
        <v>19.656837638106389</v>
      </c>
      <c r="Y33" s="22">
        <f t="shared" si="8"/>
        <v>18.537352747493966</v>
      </c>
      <c r="Z33" s="22">
        <f t="shared" si="8"/>
        <v>18.109314406965684</v>
      </c>
      <c r="AA33" s="22">
        <f t="shared" si="8"/>
        <v>17.549571961659471</v>
      </c>
      <c r="AB33" s="12"/>
      <c r="AF33" s="13"/>
    </row>
    <row r="34" ht="14.1" customHeight="1">
      <c r="A34" s="5"/>
      <c r="B34" s="33"/>
      <c r="C34" s="41" t="s">
        <v>29</v>
      </c>
      <c r="D34" s="26">
        <v>204.84</v>
      </c>
      <c r="E34" s="26">
        <v>194.40000000000001</v>
      </c>
      <c r="F34" s="26">
        <v>195.47999999999999</v>
      </c>
      <c r="G34" s="26">
        <v>212.39999999999998</v>
      </c>
      <c r="H34" s="26">
        <v>245.88</v>
      </c>
      <c r="I34" s="26">
        <v>268.92000000000002</v>
      </c>
      <c r="J34" s="26">
        <v>272.88</v>
      </c>
      <c r="K34" s="26">
        <v>267.48000000000002</v>
      </c>
      <c r="L34" s="26">
        <v>273.95999999999998</v>
      </c>
      <c r="M34" s="26">
        <v>255.59999999999997</v>
      </c>
      <c r="N34" s="26">
        <v>256.68000000000001</v>
      </c>
      <c r="O34" s="26">
        <v>256.31999999999999</v>
      </c>
      <c r="P34" s="26">
        <v>251.28</v>
      </c>
      <c r="Q34" s="26">
        <v>254.88</v>
      </c>
      <c r="R34" s="26">
        <v>253.79999999999998</v>
      </c>
      <c r="S34" s="26">
        <v>268.92000000000002</v>
      </c>
      <c r="T34" s="26">
        <v>259.92000000000002</v>
      </c>
      <c r="U34" s="26">
        <v>271.44</v>
      </c>
      <c r="V34" s="26">
        <v>266.03999999999996</v>
      </c>
      <c r="W34" s="26">
        <v>236.16000000000003</v>
      </c>
      <c r="X34" s="26">
        <v>214.92000000000002</v>
      </c>
      <c r="Y34" s="26">
        <v>202.68000000000001</v>
      </c>
      <c r="Z34" s="26">
        <v>198</v>
      </c>
      <c r="AA34" s="26">
        <v>191.88</v>
      </c>
      <c r="AB34" s="12">
        <f>SUM(D34:AA34)</f>
        <v>5774.7600000000002</v>
      </c>
    </row>
    <row r="35" ht="14.1" customHeight="1">
      <c r="A35" s="9">
        <v>45098</v>
      </c>
      <c r="B35" s="31" t="s">
        <v>42</v>
      </c>
      <c r="C35" s="41" t="s">
        <v>28</v>
      </c>
      <c r="D35" s="6">
        <v>6.3200000000000003</v>
      </c>
      <c r="E35" s="6">
        <v>6.3200000000000003</v>
      </c>
      <c r="F35" s="6">
        <v>6.3200000000000003</v>
      </c>
      <c r="G35" s="6">
        <v>6.3200000000000003</v>
      </c>
      <c r="H35" s="6">
        <v>6.3200000000000003</v>
      </c>
      <c r="I35" s="6">
        <v>6.3200000000000003</v>
      </c>
      <c r="J35" s="6">
        <v>6.3200000000000003</v>
      </c>
      <c r="K35" s="6">
        <v>6.3200000000000003</v>
      </c>
      <c r="L35" s="6">
        <v>6.3200000000000003</v>
      </c>
      <c r="M35" s="6">
        <v>6.3200000000000003</v>
      </c>
      <c r="N35" s="6">
        <v>6.3200000000000003</v>
      </c>
      <c r="O35" s="6">
        <v>6.3200000000000003</v>
      </c>
      <c r="P35" s="6">
        <v>6.3200000000000003</v>
      </c>
      <c r="Q35" s="6">
        <v>6.3200000000000003</v>
      </c>
      <c r="R35" s="6">
        <v>6.3200000000000003</v>
      </c>
      <c r="S35" s="6">
        <v>6.3200000000000003</v>
      </c>
      <c r="T35" s="6">
        <v>6.3200000000000003</v>
      </c>
      <c r="U35" s="6">
        <v>6.3200000000000003</v>
      </c>
      <c r="V35" s="6">
        <v>6.3200000000000003</v>
      </c>
      <c r="W35" s="6">
        <v>6.3200000000000003</v>
      </c>
      <c r="X35" s="6">
        <v>6.3200000000000003</v>
      </c>
      <c r="Y35" s="6">
        <v>6.3200000000000003</v>
      </c>
      <c r="Z35" s="6">
        <v>6.3200000000000003</v>
      </c>
      <c r="AA35" s="6">
        <v>6.3200000000000003</v>
      </c>
      <c r="AB35" s="12"/>
      <c r="AF35" s="13"/>
    </row>
    <row r="36" ht="14.1" customHeight="1">
      <c r="A36" s="9"/>
      <c r="B36" s="32"/>
      <c r="C36" s="40" t="s">
        <v>34</v>
      </c>
      <c r="D36" s="22">
        <f t="shared" ref="D36:AA36" si="9">(D37/D35)/1.73</f>
        <v>18.767834930855347</v>
      </c>
      <c r="E36" s="22">
        <f t="shared" si="9"/>
        <v>18.96539108802224</v>
      </c>
      <c r="F36" s="22">
        <f t="shared" si="9"/>
        <v>19.854393795273285</v>
      </c>
      <c r="G36" s="22">
        <f t="shared" si="9"/>
        <v>22.949440257554691</v>
      </c>
      <c r="H36" s="22">
        <f t="shared" si="9"/>
        <v>26.340820955586452</v>
      </c>
      <c r="I36" s="22">
        <f t="shared" si="9"/>
        <v>30.588278334674765</v>
      </c>
      <c r="J36" s="22">
        <f t="shared" si="9"/>
        <v>31.082168727592009</v>
      </c>
      <c r="K36" s="22">
        <f t="shared" si="9"/>
        <v>32.267505670593401</v>
      </c>
      <c r="L36" s="22">
        <f t="shared" si="9"/>
        <v>32.004097461037532</v>
      </c>
      <c r="M36" s="22">
        <f t="shared" si="9"/>
        <v>30.719982439452696</v>
      </c>
      <c r="N36" s="22">
        <f t="shared" si="9"/>
        <v>29.896831784590617</v>
      </c>
      <c r="O36" s="22">
        <f t="shared" si="9"/>
        <v>29.106607155923026</v>
      </c>
      <c r="P36" s="22">
        <f t="shared" si="9"/>
        <v>29.50171947025682</v>
      </c>
      <c r="Q36" s="22">
        <f t="shared" si="9"/>
        <v>28.546864710616816</v>
      </c>
      <c r="R36" s="22">
        <f t="shared" si="9"/>
        <v>29.205385234506473</v>
      </c>
      <c r="S36" s="22">
        <f t="shared" si="9"/>
        <v>27.789566108143706</v>
      </c>
      <c r="T36" s="22">
        <f t="shared" si="9"/>
        <v>29.435867417867854</v>
      </c>
      <c r="U36" s="22">
        <f t="shared" si="9"/>
        <v>30.752908465647181</v>
      </c>
      <c r="V36" s="22">
        <f t="shared" si="9"/>
        <v>29.139533182117503</v>
      </c>
      <c r="W36" s="22">
        <f t="shared" si="9"/>
        <v>27.032267505670593</v>
      </c>
      <c r="X36" s="22">
        <f t="shared" si="9"/>
        <v>23.015292309943661</v>
      </c>
      <c r="Y36" s="22">
        <f t="shared" si="9"/>
        <v>20.74339650252433</v>
      </c>
      <c r="Z36" s="22">
        <f t="shared" si="9"/>
        <v>19.130021218994656</v>
      </c>
      <c r="AA36" s="22">
        <f t="shared" si="9"/>
        <v>18.208092485549134</v>
      </c>
      <c r="AB36" s="12"/>
      <c r="AF36" s="13"/>
    </row>
    <row r="37" ht="14.1" customHeight="1">
      <c r="A37" s="5"/>
      <c r="B37" s="33"/>
      <c r="C37" s="41" t="s">
        <v>29</v>
      </c>
      <c r="D37" s="29">
        <v>205.20000000000002</v>
      </c>
      <c r="E37" s="29">
        <v>207.35999999999999</v>
      </c>
      <c r="F37" s="29">
        <v>217.07999999999998</v>
      </c>
      <c r="G37" s="29">
        <v>250.91999999999999</v>
      </c>
      <c r="H37" s="29">
        <v>288</v>
      </c>
      <c r="I37" s="29">
        <v>334.44</v>
      </c>
      <c r="J37" s="29">
        <v>339.83999999999997</v>
      </c>
      <c r="K37" s="29">
        <v>352.80000000000001</v>
      </c>
      <c r="L37" s="29">
        <v>349.91999999999996</v>
      </c>
      <c r="M37" s="29">
        <v>335.88</v>
      </c>
      <c r="N37" s="29">
        <v>326.88</v>
      </c>
      <c r="O37" s="29">
        <v>318.24000000000001</v>
      </c>
      <c r="P37" s="29">
        <v>322.56</v>
      </c>
      <c r="Q37" s="29">
        <v>312.12</v>
      </c>
      <c r="R37" s="29">
        <v>319.31999999999999</v>
      </c>
      <c r="S37" s="29">
        <v>303.84000000000003</v>
      </c>
      <c r="T37" s="29">
        <v>321.83999999999997</v>
      </c>
      <c r="U37" s="29">
        <v>336.24000000000001</v>
      </c>
      <c r="V37" s="29">
        <v>318.59999999999997</v>
      </c>
      <c r="W37" s="29">
        <v>295.56</v>
      </c>
      <c r="X37" s="29">
        <v>251.64000000000001</v>
      </c>
      <c r="Y37" s="29">
        <v>226.80000000000001</v>
      </c>
      <c r="Z37" s="29">
        <v>209.16</v>
      </c>
      <c r="AA37" s="29">
        <v>199.08000000000001</v>
      </c>
      <c r="AB37" s="12">
        <f>SUM(D37:AA37)</f>
        <v>6943.3200000000015</v>
      </c>
    </row>
    <row r="38" ht="14.1" customHeight="1">
      <c r="A38" s="9">
        <v>45098</v>
      </c>
      <c r="B38" s="31" t="s">
        <v>43</v>
      </c>
      <c r="C38" s="41" t="s">
        <v>28</v>
      </c>
      <c r="D38" s="6">
        <v>6.3200000000000003</v>
      </c>
      <c r="E38" s="6">
        <v>6.3200000000000003</v>
      </c>
      <c r="F38" s="6">
        <v>6.3200000000000003</v>
      </c>
      <c r="G38" s="6">
        <v>6.3200000000000003</v>
      </c>
      <c r="H38" s="6">
        <v>6.3200000000000003</v>
      </c>
      <c r="I38" s="6">
        <v>6.3200000000000003</v>
      </c>
      <c r="J38" s="6">
        <v>6.3200000000000003</v>
      </c>
      <c r="K38" s="6">
        <v>6.3200000000000003</v>
      </c>
      <c r="L38" s="6">
        <v>6.3200000000000003</v>
      </c>
      <c r="M38" s="6">
        <v>6.3200000000000003</v>
      </c>
      <c r="N38" s="6">
        <v>6.3200000000000003</v>
      </c>
      <c r="O38" s="6">
        <v>6.3200000000000003</v>
      </c>
      <c r="P38" s="6">
        <v>6.3200000000000003</v>
      </c>
      <c r="Q38" s="6">
        <v>6.3200000000000003</v>
      </c>
      <c r="R38" s="6">
        <v>6.3200000000000003</v>
      </c>
      <c r="S38" s="6">
        <v>6.3200000000000003</v>
      </c>
      <c r="T38" s="6">
        <v>6.3200000000000003</v>
      </c>
      <c r="U38" s="6">
        <v>6.3200000000000003</v>
      </c>
      <c r="V38" s="6">
        <v>6.3200000000000003</v>
      </c>
      <c r="W38" s="6">
        <v>6.3200000000000003</v>
      </c>
      <c r="X38" s="6">
        <v>6.3200000000000003</v>
      </c>
      <c r="Y38" s="6">
        <v>6.3200000000000003</v>
      </c>
      <c r="Z38" s="6">
        <v>6.3200000000000003</v>
      </c>
      <c r="AA38" s="6">
        <v>6.3200000000000003</v>
      </c>
      <c r="AB38" s="12"/>
      <c r="AF38" s="13"/>
    </row>
    <row r="39" ht="14.1" customHeight="1">
      <c r="A39" s="9"/>
      <c r="B39" s="32"/>
      <c r="C39" s="40" t="s">
        <v>34</v>
      </c>
      <c r="D39" s="22">
        <f t="shared" ref="D39:AA39" si="10">(D40/D38)/1.73</f>
        <v>8.0339503914538675</v>
      </c>
      <c r="E39" s="22">
        <f t="shared" si="10"/>
        <v>7.0132435794248913</v>
      </c>
      <c r="F39" s="22">
        <f t="shared" si="10"/>
        <v>7.4083558937586886</v>
      </c>
      <c r="G39" s="22">
        <f t="shared" si="10"/>
        <v>8.2315065486207644</v>
      </c>
      <c r="H39" s="22">
        <f t="shared" si="10"/>
        <v>10.700958513206993</v>
      </c>
      <c r="I39" s="22">
        <f t="shared" si="10"/>
        <v>10.766810565595961</v>
      </c>
      <c r="J39" s="22">
        <f t="shared" si="10"/>
        <v>11.754591351430454</v>
      </c>
      <c r="K39" s="22">
        <f t="shared" si="10"/>
        <v>12.116777639569765</v>
      </c>
      <c r="L39" s="22">
        <f t="shared" si="10"/>
        <v>11.227774932318722</v>
      </c>
      <c r="M39" s="22">
        <f t="shared" si="10"/>
        <v>10.733884539401476</v>
      </c>
      <c r="N39" s="22">
        <f t="shared" si="10"/>
        <v>10.766810565595961</v>
      </c>
      <c r="O39" s="22">
        <f t="shared" si="10"/>
        <v>10.174142094095265</v>
      </c>
      <c r="P39" s="22">
        <f t="shared" si="10"/>
        <v>10.3058461988732</v>
      </c>
      <c r="Q39" s="22">
        <f t="shared" si="10"/>
        <v>10.602180434623547</v>
      </c>
      <c r="R39" s="22">
        <f t="shared" si="10"/>
        <v>9.9107338845394004</v>
      </c>
      <c r="S39" s="22">
        <f t="shared" si="10"/>
        <v>10.141216067900784</v>
      </c>
      <c r="T39" s="22">
        <f t="shared" si="10"/>
        <v>10.174142094095265</v>
      </c>
      <c r="U39" s="22">
        <f t="shared" si="10"/>
        <v>12.281407770542181</v>
      </c>
      <c r="V39" s="22">
        <f t="shared" si="10"/>
        <v>11.688739299041483</v>
      </c>
      <c r="W39" s="22">
        <f t="shared" si="10"/>
        <v>10.56925440842906</v>
      </c>
      <c r="X39" s="22">
        <f t="shared" si="10"/>
        <v>10.141216067900784</v>
      </c>
      <c r="Y39" s="22">
        <f t="shared" si="10"/>
        <v>9.2522133606497405</v>
      </c>
      <c r="Z39" s="22">
        <f t="shared" si="10"/>
        <v>9.021731177288359</v>
      </c>
      <c r="AA39" s="22">
        <f t="shared" si="10"/>
        <v>8.758322967732493</v>
      </c>
      <c r="AB39" s="12"/>
      <c r="AF39" s="13"/>
    </row>
    <row r="40" ht="14.1" customHeight="1">
      <c r="A40" s="5"/>
      <c r="B40" s="33"/>
      <c r="C40" s="41" t="s">
        <v>29</v>
      </c>
      <c r="D40" s="29">
        <v>87.840000000000003</v>
      </c>
      <c r="E40" s="29">
        <v>76.679999999999993</v>
      </c>
      <c r="F40" s="29">
        <v>81</v>
      </c>
      <c r="G40" s="29">
        <v>90</v>
      </c>
      <c r="H40" s="29">
        <v>117</v>
      </c>
      <c r="I40" s="29">
        <v>117.72</v>
      </c>
      <c r="J40" s="29">
        <v>128.52000000000001</v>
      </c>
      <c r="K40" s="29">
        <v>132.47999999999999</v>
      </c>
      <c r="L40" s="29">
        <v>122.75999999999999</v>
      </c>
      <c r="M40" s="29">
        <v>117.35999999999999</v>
      </c>
      <c r="N40" s="29">
        <v>117.72</v>
      </c>
      <c r="O40" s="29">
        <v>111.23999999999999</v>
      </c>
      <c r="P40" s="29">
        <v>112.68000000000001</v>
      </c>
      <c r="Q40" s="29">
        <v>115.92</v>
      </c>
      <c r="R40" s="29">
        <v>108.36</v>
      </c>
      <c r="S40" s="29">
        <v>110.88000000000001</v>
      </c>
      <c r="T40" s="29">
        <v>111.23999999999999</v>
      </c>
      <c r="U40" s="29">
        <v>134.28</v>
      </c>
      <c r="V40" s="29">
        <v>127.79999999999998</v>
      </c>
      <c r="W40" s="29">
        <v>115.55999999999999</v>
      </c>
      <c r="X40" s="29">
        <v>110.88000000000001</v>
      </c>
      <c r="Y40" s="29">
        <v>101.16</v>
      </c>
      <c r="Z40" s="29">
        <v>98.640000000000001</v>
      </c>
      <c r="AA40" s="29">
        <v>95.759999999999991</v>
      </c>
      <c r="AB40" s="12">
        <f>SUM(D40:AA40)</f>
        <v>2643.4799999999996</v>
      </c>
    </row>
    <row r="41" ht="14.1" customHeight="1">
      <c r="A41" s="9">
        <v>45098</v>
      </c>
      <c r="B41" s="31" t="s">
        <v>44</v>
      </c>
      <c r="C41" s="41" t="s">
        <v>28</v>
      </c>
      <c r="D41" s="6">
        <v>6.3200000000000003</v>
      </c>
      <c r="E41" s="6">
        <v>6.3200000000000003</v>
      </c>
      <c r="F41" s="6">
        <v>6.3200000000000003</v>
      </c>
      <c r="G41" s="6">
        <v>6.3200000000000003</v>
      </c>
      <c r="H41" s="6">
        <v>6.3200000000000003</v>
      </c>
      <c r="I41" s="6">
        <v>6.3200000000000003</v>
      </c>
      <c r="J41" s="6">
        <v>6.3200000000000003</v>
      </c>
      <c r="K41" s="6">
        <v>6.3200000000000003</v>
      </c>
      <c r="L41" s="6">
        <v>6.3200000000000003</v>
      </c>
      <c r="M41" s="6">
        <v>6.3200000000000003</v>
      </c>
      <c r="N41" s="6">
        <v>6.3200000000000003</v>
      </c>
      <c r="O41" s="6">
        <v>6.3200000000000003</v>
      </c>
      <c r="P41" s="6">
        <v>6.3200000000000003</v>
      </c>
      <c r="Q41" s="6">
        <v>6.3200000000000003</v>
      </c>
      <c r="R41" s="6">
        <v>6.3200000000000003</v>
      </c>
      <c r="S41" s="6">
        <v>6.3200000000000003</v>
      </c>
      <c r="T41" s="6">
        <v>6.3200000000000003</v>
      </c>
      <c r="U41" s="6">
        <v>6.3200000000000003</v>
      </c>
      <c r="V41" s="6">
        <v>6.3200000000000003</v>
      </c>
      <c r="W41" s="6">
        <v>6.3200000000000003</v>
      </c>
      <c r="X41" s="6">
        <v>6.3200000000000003</v>
      </c>
      <c r="Y41" s="6">
        <v>6.3200000000000003</v>
      </c>
      <c r="Z41" s="6">
        <v>6.3200000000000003</v>
      </c>
      <c r="AA41" s="6">
        <v>6.3200000000000003</v>
      </c>
      <c r="AB41" s="12"/>
      <c r="AF41" s="13"/>
    </row>
    <row r="42" ht="14.1" customHeight="1">
      <c r="A42" s="9"/>
      <c r="B42" s="32"/>
      <c r="C42" s="40" t="s">
        <v>34</v>
      </c>
      <c r="D42" s="22">
        <f t="shared" ref="D42:AA42" si="11">(D43/D41)/1.73</f>
        <v>18.438574668910512</v>
      </c>
      <c r="E42" s="22">
        <f t="shared" si="11"/>
        <v>17.714202092631886</v>
      </c>
      <c r="F42" s="22">
        <f t="shared" si="11"/>
        <v>17.812980171215337</v>
      </c>
      <c r="G42" s="22">
        <f t="shared" si="11"/>
        <v>21.566547157386402</v>
      </c>
      <c r="H42" s="22">
        <f t="shared" si="11"/>
        <v>29.304163313089919</v>
      </c>
      <c r="I42" s="22">
        <f t="shared" si="11"/>
        <v>35.32962610668033</v>
      </c>
      <c r="J42" s="22">
        <f t="shared" si="11"/>
        <v>37.206409599765863</v>
      </c>
      <c r="K42" s="22">
        <f t="shared" si="11"/>
        <v>37.832004097461031</v>
      </c>
      <c r="L42" s="22">
        <f t="shared" si="11"/>
        <v>39.116119119045877</v>
      </c>
      <c r="M42" s="22">
        <f t="shared" si="11"/>
        <v>39.642935538157602</v>
      </c>
      <c r="N42" s="22">
        <f t="shared" si="11"/>
        <v>38.819784883295526</v>
      </c>
      <c r="O42" s="22">
        <f t="shared" si="11"/>
        <v>38.589302699934144</v>
      </c>
      <c r="P42" s="22">
        <f t="shared" si="11"/>
        <v>38.029560254627931</v>
      </c>
      <c r="Q42" s="22">
        <f t="shared" si="11"/>
        <v>36.745445233043093</v>
      </c>
      <c r="R42" s="22">
        <f t="shared" si="11"/>
        <v>36.613741128265161</v>
      </c>
      <c r="S42" s="22">
        <f t="shared" si="11"/>
        <v>36.910075364015512</v>
      </c>
      <c r="T42" s="22">
        <f t="shared" si="11"/>
        <v>36.053998682958948</v>
      </c>
      <c r="U42" s="22">
        <f t="shared" si="11"/>
        <v>34.440623399429285</v>
      </c>
      <c r="V42" s="22">
        <f t="shared" si="11"/>
        <v>33.65039877076169</v>
      </c>
      <c r="W42" s="22">
        <f t="shared" si="11"/>
        <v>29.468793444062339</v>
      </c>
      <c r="X42" s="22">
        <f t="shared" si="11"/>
        <v>24.661593619667812</v>
      </c>
      <c r="Y42" s="22">
        <f t="shared" si="11"/>
        <v>21.434843052608471</v>
      </c>
      <c r="Z42" s="22">
        <f t="shared" si="11"/>
        <v>20.150728031023633</v>
      </c>
      <c r="AA42" s="22">
        <f t="shared" si="11"/>
        <v>18.767834930855347</v>
      </c>
      <c r="AB42" s="12"/>
      <c r="AF42" s="13"/>
    </row>
    <row r="43" ht="14.1" customHeight="1">
      <c r="A43" s="5"/>
      <c r="B43" s="33"/>
      <c r="C43" s="41" t="s">
        <v>29</v>
      </c>
      <c r="D43" s="26">
        <v>201.59999999999999</v>
      </c>
      <c r="E43" s="26">
        <v>193.68000000000001</v>
      </c>
      <c r="F43" s="26">
        <v>194.76000000000002</v>
      </c>
      <c r="G43" s="26">
        <v>235.80000000000001</v>
      </c>
      <c r="H43" s="26">
        <v>320.39999999999998</v>
      </c>
      <c r="I43" s="26">
        <v>386.28000000000003</v>
      </c>
      <c r="J43" s="26">
        <v>406.80000000000001</v>
      </c>
      <c r="K43" s="26">
        <v>413.63999999999999</v>
      </c>
      <c r="L43" s="26">
        <v>427.68000000000001</v>
      </c>
      <c r="M43" s="26">
        <v>433.44</v>
      </c>
      <c r="N43" s="26">
        <v>424.44</v>
      </c>
      <c r="O43" s="26">
        <v>421.92000000000002</v>
      </c>
      <c r="P43" s="26">
        <v>415.80000000000001</v>
      </c>
      <c r="Q43" s="26">
        <v>401.75999999999999</v>
      </c>
      <c r="R43" s="26">
        <v>400.31999999999999</v>
      </c>
      <c r="S43" s="26">
        <v>403.56</v>
      </c>
      <c r="T43" s="26">
        <v>394.19999999999999</v>
      </c>
      <c r="U43" s="26">
        <v>376.56</v>
      </c>
      <c r="V43" s="26">
        <v>367.92000000000002</v>
      </c>
      <c r="W43" s="26">
        <v>322.19999999999999</v>
      </c>
      <c r="X43" s="26">
        <v>269.63999999999999</v>
      </c>
      <c r="Y43" s="26">
        <v>234.36000000000001</v>
      </c>
      <c r="Z43" s="26">
        <v>220.31999999999999</v>
      </c>
      <c r="AA43" s="26">
        <v>205.20000000000002</v>
      </c>
      <c r="AB43" s="12">
        <f>SUM(D43:AA43)</f>
        <v>8072.2799999999997</v>
      </c>
    </row>
    <row r="44" ht="14.1" customHeight="1">
      <c r="A44" s="9">
        <v>45098</v>
      </c>
      <c r="B44" s="31" t="s">
        <v>45</v>
      </c>
      <c r="C44" s="41" t="s">
        <v>28</v>
      </c>
      <c r="D44" s="6">
        <v>6.3200000000000003</v>
      </c>
      <c r="E44" s="6">
        <v>6.3200000000000003</v>
      </c>
      <c r="F44" s="6">
        <v>6.3200000000000003</v>
      </c>
      <c r="G44" s="6">
        <v>6.3200000000000003</v>
      </c>
      <c r="H44" s="6">
        <v>6.3200000000000003</v>
      </c>
      <c r="I44" s="6">
        <v>6.3200000000000003</v>
      </c>
      <c r="J44" s="6">
        <v>6.3200000000000003</v>
      </c>
      <c r="K44" s="6">
        <v>6.3200000000000003</v>
      </c>
      <c r="L44" s="6">
        <v>6.3200000000000003</v>
      </c>
      <c r="M44" s="6">
        <v>6.3200000000000003</v>
      </c>
      <c r="N44" s="6">
        <v>6.3200000000000003</v>
      </c>
      <c r="O44" s="6">
        <v>6.3200000000000003</v>
      </c>
      <c r="P44" s="6">
        <v>6.3200000000000003</v>
      </c>
      <c r="Q44" s="6">
        <v>6.3200000000000003</v>
      </c>
      <c r="R44" s="6">
        <v>6.3200000000000003</v>
      </c>
      <c r="S44" s="6">
        <v>6.3200000000000003</v>
      </c>
      <c r="T44" s="6">
        <v>6.3200000000000003</v>
      </c>
      <c r="U44" s="6">
        <v>6.3200000000000003</v>
      </c>
      <c r="V44" s="6">
        <v>6.3200000000000003</v>
      </c>
      <c r="W44" s="6">
        <v>6.3200000000000003</v>
      </c>
      <c r="X44" s="6">
        <v>6.3200000000000003</v>
      </c>
      <c r="Y44" s="6">
        <v>6.3200000000000003</v>
      </c>
      <c r="Z44" s="6">
        <v>6.3200000000000003</v>
      </c>
      <c r="AA44" s="6">
        <v>6.3200000000000003</v>
      </c>
      <c r="AB44" s="12"/>
      <c r="AF44" s="13"/>
    </row>
    <row r="45" ht="14.1" customHeight="1">
      <c r="A45" s="9"/>
      <c r="B45" s="32"/>
      <c r="C45" s="40" t="s">
        <v>34</v>
      </c>
      <c r="D45" s="22">
        <f t="shared" ref="D45:AA45" si="12">(D46/D44)/1.73</f>
        <v>8.29735860100973</v>
      </c>
      <c r="E45" s="22">
        <f t="shared" si="12"/>
        <v>7.8363942342869697</v>
      </c>
      <c r="F45" s="22">
        <f t="shared" si="12"/>
        <v>8.1656544962317987</v>
      </c>
      <c r="G45" s="22">
        <f t="shared" si="12"/>
        <v>10.272920172678715</v>
      </c>
      <c r="H45" s="22">
        <f t="shared" si="12"/>
        <v>12.972854320626327</v>
      </c>
      <c r="I45" s="22">
        <f t="shared" si="12"/>
        <v>15.178898075656692</v>
      </c>
      <c r="J45" s="22">
        <f t="shared" si="12"/>
        <v>15.442306285212556</v>
      </c>
      <c r="K45" s="22">
        <f t="shared" si="12"/>
        <v>15.574010389990489</v>
      </c>
      <c r="L45" s="22">
        <f t="shared" si="12"/>
        <v>14.65208165654496</v>
      </c>
      <c r="M45" s="22">
        <f t="shared" si="12"/>
        <v>14.256969342211166</v>
      </c>
      <c r="N45" s="22">
        <f t="shared" si="12"/>
        <v>14.092339211238748</v>
      </c>
      <c r="O45" s="22">
        <f t="shared" si="12"/>
        <v>14.026487158849783</v>
      </c>
      <c r="P45" s="22">
        <f t="shared" si="12"/>
        <v>13.269188556376676</v>
      </c>
      <c r="Q45" s="22">
        <f t="shared" si="12"/>
        <v>14.487451525572544</v>
      </c>
      <c r="R45" s="22">
        <f t="shared" si="12"/>
        <v>14.125265237433233</v>
      </c>
      <c r="S45" s="22">
        <f t="shared" si="12"/>
        <v>14.685007682739444</v>
      </c>
      <c r="T45" s="22">
        <f t="shared" si="12"/>
        <v>14.586229604155994</v>
      </c>
      <c r="U45" s="22">
        <f t="shared" si="12"/>
        <v>15.310602180434623</v>
      </c>
      <c r="V45" s="22">
        <f t="shared" si="12"/>
        <v>14.421599473183582</v>
      </c>
      <c r="W45" s="22">
        <f t="shared" si="12"/>
        <v>12.709446111070463</v>
      </c>
      <c r="X45" s="22">
        <f t="shared" si="12"/>
        <v>10.371698251262165</v>
      </c>
      <c r="Y45" s="22">
        <f t="shared" si="12"/>
        <v>9.6802517011780189</v>
      </c>
      <c r="Z45" s="22">
        <f t="shared" si="12"/>
        <v>8.8571010463159432</v>
      </c>
      <c r="AA45" s="22">
        <f t="shared" si="12"/>
        <v>8.3961366795931802</v>
      </c>
      <c r="AB45" s="12"/>
      <c r="AF45" s="13"/>
    </row>
    <row r="46" ht="14.1" customHeight="1">
      <c r="A46" s="5"/>
      <c r="B46" s="33"/>
      <c r="C46" s="41" t="s">
        <v>29</v>
      </c>
      <c r="D46" s="29">
        <v>90.719999999999999</v>
      </c>
      <c r="E46" s="29">
        <v>85.680000000000007</v>
      </c>
      <c r="F46" s="29">
        <v>89.280000000000001</v>
      </c>
      <c r="G46" s="29">
        <v>112.31999999999999</v>
      </c>
      <c r="H46" s="29">
        <v>141.84</v>
      </c>
      <c r="I46" s="29">
        <v>165.96000000000001</v>
      </c>
      <c r="J46" s="29">
        <v>168.84</v>
      </c>
      <c r="K46" s="29">
        <v>170.28</v>
      </c>
      <c r="L46" s="29">
        <v>160.19999999999999</v>
      </c>
      <c r="M46" s="29">
        <v>155.88</v>
      </c>
      <c r="N46" s="29">
        <v>154.07999999999998</v>
      </c>
      <c r="O46" s="29">
        <v>153.35999999999999</v>
      </c>
      <c r="P46" s="29">
        <v>145.08000000000001</v>
      </c>
      <c r="Q46" s="29">
        <v>158.39999999999998</v>
      </c>
      <c r="R46" s="29">
        <v>154.44</v>
      </c>
      <c r="S46" s="29">
        <v>160.56</v>
      </c>
      <c r="T46" s="29">
        <v>159.47999999999999</v>
      </c>
      <c r="U46" s="29">
        <v>167.40000000000001</v>
      </c>
      <c r="V46" s="29">
        <v>157.68000000000001</v>
      </c>
      <c r="W46" s="29">
        <v>138.96000000000001</v>
      </c>
      <c r="X46" s="29">
        <v>113.40000000000001</v>
      </c>
      <c r="Y46" s="29">
        <v>105.84</v>
      </c>
      <c r="Z46" s="29">
        <v>96.840000000000003</v>
      </c>
      <c r="AA46" s="29">
        <v>91.799999999999997</v>
      </c>
      <c r="AB46" s="12">
        <f>SUM(D46:AA46)</f>
        <v>3298.3200000000002</v>
      </c>
    </row>
    <row r="47" ht="14.1" customHeight="1">
      <c r="A47" s="9">
        <v>45098</v>
      </c>
      <c r="B47" s="31" t="s">
        <v>50</v>
      </c>
      <c r="C47" s="41" t="s">
        <v>28</v>
      </c>
      <c r="D47" s="6">
        <v>6.3200000000000003</v>
      </c>
      <c r="E47" s="6">
        <v>6.3200000000000003</v>
      </c>
      <c r="F47" s="6">
        <v>6.3200000000000003</v>
      </c>
      <c r="G47" s="6">
        <v>6.3200000000000003</v>
      </c>
      <c r="H47" s="6">
        <v>6.3200000000000003</v>
      </c>
      <c r="I47" s="6">
        <v>6.3200000000000003</v>
      </c>
      <c r="J47" s="6">
        <v>6.3200000000000003</v>
      </c>
      <c r="K47" s="6">
        <v>6.3200000000000003</v>
      </c>
      <c r="L47" s="6">
        <v>6.3200000000000003</v>
      </c>
      <c r="M47" s="6">
        <v>6.3200000000000003</v>
      </c>
      <c r="N47" s="6">
        <v>6.3200000000000003</v>
      </c>
      <c r="O47" s="6">
        <v>6.3200000000000003</v>
      </c>
      <c r="P47" s="6">
        <v>6.3200000000000003</v>
      </c>
      <c r="Q47" s="6">
        <v>6.3200000000000003</v>
      </c>
      <c r="R47" s="6">
        <v>6.3200000000000003</v>
      </c>
      <c r="S47" s="6">
        <v>6.3200000000000003</v>
      </c>
      <c r="T47" s="6">
        <v>6.3200000000000003</v>
      </c>
      <c r="U47" s="6">
        <v>6.3200000000000003</v>
      </c>
      <c r="V47" s="6">
        <v>6.3200000000000003</v>
      </c>
      <c r="W47" s="6">
        <v>6.3200000000000003</v>
      </c>
      <c r="X47" s="6">
        <v>6.3200000000000003</v>
      </c>
      <c r="Y47" s="6">
        <v>6.3200000000000003</v>
      </c>
      <c r="Z47" s="6">
        <v>6.3200000000000003</v>
      </c>
      <c r="AA47" s="6">
        <v>6.3200000000000003</v>
      </c>
      <c r="AB47" s="12"/>
    </row>
    <row r="48" ht="14.1" customHeight="1">
      <c r="A48" s="9"/>
      <c r="B48" s="32"/>
      <c r="C48" s="40" t="s">
        <v>34</v>
      </c>
      <c r="D48" s="22">
        <f t="shared" ref="D48:AA48" si="13">(D49/D47)/1.73</f>
        <v>0</v>
      </c>
      <c r="E48" s="22">
        <f t="shared" si="13"/>
        <v>0</v>
      </c>
      <c r="F48" s="22">
        <f t="shared" si="13"/>
        <v>0</v>
      </c>
      <c r="G48" s="22">
        <f t="shared" si="13"/>
        <v>0</v>
      </c>
      <c r="H48" s="22">
        <f t="shared" si="13"/>
        <v>0</v>
      </c>
      <c r="I48" s="22">
        <f t="shared" si="13"/>
        <v>0</v>
      </c>
      <c r="J48" s="22">
        <f t="shared" si="13"/>
        <v>0</v>
      </c>
      <c r="K48" s="22">
        <f t="shared" si="13"/>
        <v>0</v>
      </c>
      <c r="L48" s="22">
        <f t="shared" si="13"/>
        <v>0</v>
      </c>
      <c r="M48" s="22">
        <f t="shared" si="13"/>
        <v>0</v>
      </c>
      <c r="N48" s="22">
        <f t="shared" si="13"/>
        <v>0</v>
      </c>
      <c r="O48" s="22">
        <f t="shared" si="13"/>
        <v>0</v>
      </c>
      <c r="P48" s="22">
        <f t="shared" si="13"/>
        <v>0</v>
      </c>
      <c r="Q48" s="22">
        <f t="shared" si="13"/>
        <v>0</v>
      </c>
      <c r="R48" s="22">
        <f t="shared" si="13"/>
        <v>0</v>
      </c>
      <c r="S48" s="22">
        <f t="shared" si="13"/>
        <v>0</v>
      </c>
      <c r="T48" s="22">
        <f t="shared" si="13"/>
        <v>0</v>
      </c>
      <c r="U48" s="22">
        <f t="shared" si="13"/>
        <v>0</v>
      </c>
      <c r="V48" s="22">
        <f t="shared" si="13"/>
        <v>0</v>
      </c>
      <c r="W48" s="22">
        <f t="shared" si="13"/>
        <v>0</v>
      </c>
      <c r="X48" s="22">
        <f t="shared" si="13"/>
        <v>0</v>
      </c>
      <c r="Y48" s="22">
        <f t="shared" si="13"/>
        <v>0</v>
      </c>
      <c r="Z48" s="22">
        <f t="shared" si="13"/>
        <v>0</v>
      </c>
      <c r="AA48" s="22">
        <f t="shared" si="13"/>
        <v>0</v>
      </c>
      <c r="AB48" s="12"/>
    </row>
    <row r="49" ht="14.1" customHeight="1">
      <c r="A49" s="5"/>
      <c r="B49" s="33"/>
      <c r="C49" s="41" t="s">
        <v>29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12">
        <f>SUM(D49:AA49)</f>
        <v>0</v>
      </c>
    </row>
    <row r="50" ht="14.1" customHeight="1">
      <c r="A50" s="9">
        <v>45098</v>
      </c>
      <c r="B50" s="31" t="s">
        <v>51</v>
      </c>
      <c r="C50" s="41" t="s">
        <v>28</v>
      </c>
      <c r="D50" s="6">
        <v>6.3200000000000003</v>
      </c>
      <c r="E50" s="6">
        <v>6.3200000000000003</v>
      </c>
      <c r="F50" s="6">
        <v>6.3200000000000003</v>
      </c>
      <c r="G50" s="6">
        <v>6.3200000000000003</v>
      </c>
      <c r="H50" s="6">
        <v>6.3200000000000003</v>
      </c>
      <c r="I50" s="6">
        <v>6.3200000000000003</v>
      </c>
      <c r="J50" s="6">
        <v>6.3200000000000003</v>
      </c>
      <c r="K50" s="6">
        <v>6.3200000000000003</v>
      </c>
      <c r="L50" s="6">
        <v>6.3200000000000003</v>
      </c>
      <c r="M50" s="6">
        <v>6.3200000000000003</v>
      </c>
      <c r="N50" s="6">
        <v>6.3200000000000003</v>
      </c>
      <c r="O50" s="6">
        <v>6.3200000000000003</v>
      </c>
      <c r="P50" s="6">
        <v>6.3200000000000003</v>
      </c>
      <c r="Q50" s="6">
        <v>6.3200000000000003</v>
      </c>
      <c r="R50" s="6">
        <v>6.3200000000000003</v>
      </c>
      <c r="S50" s="6">
        <v>6.3200000000000003</v>
      </c>
      <c r="T50" s="6">
        <v>6.3200000000000003</v>
      </c>
      <c r="U50" s="6">
        <v>6.3200000000000003</v>
      </c>
      <c r="V50" s="6">
        <v>6.3200000000000003</v>
      </c>
      <c r="W50" s="6">
        <v>6.3200000000000003</v>
      </c>
      <c r="X50" s="6">
        <v>6.3200000000000003</v>
      </c>
      <c r="Y50" s="6">
        <v>6.3200000000000003</v>
      </c>
      <c r="Z50" s="6">
        <v>6.3200000000000003</v>
      </c>
      <c r="AA50" s="6">
        <v>6.3200000000000003</v>
      </c>
      <c r="AB50" s="12"/>
    </row>
    <row r="51" ht="14.1" customHeight="1">
      <c r="A51" s="9"/>
      <c r="B51" s="32"/>
      <c r="C51" s="40" t="s">
        <v>34</v>
      </c>
      <c r="D51" s="22">
        <f t="shared" ref="D51:AA51" si="14">(D52/D50)/1.73</f>
        <v>8.3632106533986974</v>
      </c>
      <c r="E51" s="22">
        <f t="shared" si="14"/>
        <v>8.0339503914538675</v>
      </c>
      <c r="F51" s="22">
        <f t="shared" si="14"/>
        <v>9.3509914392331908</v>
      </c>
      <c r="G51" s="22">
        <f t="shared" si="14"/>
        <v>10.437550303651131</v>
      </c>
      <c r="H51" s="22">
        <f t="shared" si="14"/>
        <v>14.355747420794616</v>
      </c>
      <c r="I51" s="22">
        <f t="shared" si="14"/>
        <v>18.833686983244313</v>
      </c>
      <c r="J51" s="22">
        <f t="shared" si="14"/>
        <v>22.488475890831928</v>
      </c>
      <c r="K51" s="22">
        <f t="shared" si="14"/>
        <v>22.257993707470547</v>
      </c>
      <c r="L51" s="22">
        <f t="shared" si="14"/>
        <v>22.389697812248482</v>
      </c>
      <c r="M51" s="22">
        <f t="shared" si="14"/>
        <v>20.973878685885712</v>
      </c>
      <c r="N51" s="22">
        <f t="shared" si="14"/>
        <v>21.072656764469162</v>
      </c>
      <c r="O51" s="22">
        <f t="shared" si="14"/>
        <v>21.533621131191921</v>
      </c>
      <c r="P51" s="22">
        <f t="shared" si="14"/>
        <v>21.86288139313675</v>
      </c>
      <c r="Q51" s="22">
        <f t="shared" si="14"/>
        <v>22.784810126582279</v>
      </c>
      <c r="R51" s="22">
        <f t="shared" si="14"/>
        <v>20.74339650252433</v>
      </c>
      <c r="S51" s="22">
        <f t="shared" si="14"/>
        <v>19.459281480939488</v>
      </c>
      <c r="T51" s="22">
        <f t="shared" si="14"/>
        <v>18.800760957049825</v>
      </c>
      <c r="U51" s="22">
        <f t="shared" si="14"/>
        <v>18.109314406965684</v>
      </c>
      <c r="V51" s="22">
        <f t="shared" si="14"/>
        <v>15.508158337601522</v>
      </c>
      <c r="W51" s="22">
        <f t="shared" si="14"/>
        <v>12.643594058681494</v>
      </c>
      <c r="X51" s="22">
        <f t="shared" si="14"/>
        <v>11.39240506329114</v>
      </c>
      <c r="Y51" s="22">
        <f t="shared" si="14"/>
        <v>9.3839174654276736</v>
      </c>
      <c r="Z51" s="22">
        <f t="shared" si="14"/>
        <v>8.7253969415380102</v>
      </c>
      <c r="AA51" s="22">
        <f t="shared" si="14"/>
        <v>8.758322967732493</v>
      </c>
      <c r="AB51" s="12"/>
    </row>
    <row r="52" ht="14.1" customHeight="1">
      <c r="A52" s="5"/>
      <c r="B52" s="33"/>
      <c r="C52" s="41" t="s">
        <v>29</v>
      </c>
      <c r="D52" s="30">
        <v>91.439999999999998</v>
      </c>
      <c r="E52" s="30">
        <v>87.840000000000003</v>
      </c>
      <c r="F52" s="30">
        <v>102.24000000000001</v>
      </c>
      <c r="G52" s="30">
        <v>114.11999999999999</v>
      </c>
      <c r="H52" s="30">
        <v>156.96000000000001</v>
      </c>
      <c r="I52" s="30">
        <v>205.92000000000002</v>
      </c>
      <c r="J52" s="30">
        <v>245.88</v>
      </c>
      <c r="K52" s="30">
        <v>243.35999999999999</v>
      </c>
      <c r="L52" s="30">
        <v>244.80000000000001</v>
      </c>
      <c r="M52" s="30">
        <v>229.32000000000002</v>
      </c>
      <c r="N52" s="30">
        <v>230.40000000000001</v>
      </c>
      <c r="O52" s="30">
        <v>235.44</v>
      </c>
      <c r="P52" s="30">
        <v>239.03999999999999</v>
      </c>
      <c r="Q52" s="30">
        <v>249.12</v>
      </c>
      <c r="R52" s="30">
        <v>226.80000000000001</v>
      </c>
      <c r="S52" s="30">
        <v>212.75999999999999</v>
      </c>
      <c r="T52" s="30">
        <v>205.56</v>
      </c>
      <c r="U52" s="30">
        <v>198</v>
      </c>
      <c r="V52" s="30">
        <v>169.56</v>
      </c>
      <c r="W52" s="30">
        <v>138.23999999999998</v>
      </c>
      <c r="X52" s="30">
        <v>124.56</v>
      </c>
      <c r="Y52" s="30">
        <v>102.60000000000001</v>
      </c>
      <c r="Z52" s="30">
        <v>95.399999999999991</v>
      </c>
      <c r="AA52" s="30">
        <v>95.759999999999991</v>
      </c>
      <c r="AB52" s="12">
        <f>SUM(D52:AA52)</f>
        <v>4245.119999999999</v>
      </c>
    </row>
    <row r="53" ht="12.75">
      <c r="A53" s="9">
        <v>45098</v>
      </c>
      <c r="B53" s="37" t="s">
        <v>48</v>
      </c>
      <c r="C53" s="42" t="s">
        <v>28</v>
      </c>
      <c r="D53" s="24">
        <v>10.4</v>
      </c>
      <c r="E53" s="24">
        <v>10.4</v>
      </c>
      <c r="F53" s="24">
        <v>10.4</v>
      </c>
      <c r="G53" s="24">
        <v>10.4</v>
      </c>
      <c r="H53" s="24">
        <v>10.4</v>
      </c>
      <c r="I53" s="24">
        <v>10.4</v>
      </c>
      <c r="J53" s="24">
        <v>10.4</v>
      </c>
      <c r="K53" s="24">
        <v>10.4</v>
      </c>
      <c r="L53" s="24">
        <v>10.4</v>
      </c>
      <c r="M53" s="24">
        <v>10.4</v>
      </c>
      <c r="N53" s="24">
        <v>10.4</v>
      </c>
      <c r="O53" s="24">
        <v>10.4</v>
      </c>
      <c r="P53" s="24">
        <v>10.4</v>
      </c>
      <c r="Q53" s="24">
        <v>10.4</v>
      </c>
      <c r="R53" s="24">
        <v>10.4</v>
      </c>
      <c r="S53" s="24">
        <v>10.4</v>
      </c>
      <c r="T53" s="24">
        <v>10.4</v>
      </c>
      <c r="U53" s="24">
        <v>10.4</v>
      </c>
      <c r="V53" s="24">
        <v>10.4</v>
      </c>
      <c r="W53" s="24">
        <v>10.4</v>
      </c>
      <c r="X53" s="24">
        <v>10.4</v>
      </c>
      <c r="Y53" s="24">
        <v>10.4</v>
      </c>
      <c r="Z53" s="24">
        <v>10.4</v>
      </c>
      <c r="AA53" s="24">
        <v>10.4</v>
      </c>
      <c r="AB53" s="12"/>
    </row>
    <row r="54" ht="14.1" customHeight="1">
      <c r="A54" s="9"/>
      <c r="B54" s="38"/>
      <c r="C54" s="40" t="s">
        <v>34</v>
      </c>
      <c r="D54" s="22">
        <f t="shared" ref="D54:AA54" si="15">(D55/D53)/1.73</f>
        <v>0</v>
      </c>
      <c r="E54" s="22">
        <f t="shared" si="15"/>
        <v>0</v>
      </c>
      <c r="F54" s="22">
        <f t="shared" si="15"/>
        <v>0.033348154735437972</v>
      </c>
      <c r="G54" s="22">
        <f t="shared" si="15"/>
        <v>0</v>
      </c>
      <c r="H54" s="22">
        <f t="shared" si="15"/>
        <v>0</v>
      </c>
      <c r="I54" s="22">
        <f t="shared" si="15"/>
        <v>0</v>
      </c>
      <c r="J54" s="22">
        <f t="shared" si="15"/>
        <v>0</v>
      </c>
      <c r="K54" s="22">
        <f t="shared" si="15"/>
        <v>0.033348154735437972</v>
      </c>
      <c r="L54" s="22">
        <f t="shared" si="15"/>
        <v>0</v>
      </c>
      <c r="M54" s="22">
        <f t="shared" si="15"/>
        <v>0</v>
      </c>
      <c r="N54" s="22">
        <f t="shared" si="15"/>
        <v>0</v>
      </c>
      <c r="O54" s="22">
        <f t="shared" si="15"/>
        <v>0.033348154735437972</v>
      </c>
      <c r="P54" s="22">
        <f t="shared" si="15"/>
        <v>0</v>
      </c>
      <c r="Q54" s="22">
        <f t="shared" si="15"/>
        <v>0</v>
      </c>
      <c r="R54" s="22">
        <f t="shared" si="15"/>
        <v>0</v>
      </c>
      <c r="S54" s="22">
        <f t="shared" si="15"/>
        <v>0.033348154735437972</v>
      </c>
      <c r="T54" s="22">
        <f t="shared" si="15"/>
        <v>0</v>
      </c>
      <c r="U54" s="22">
        <f t="shared" si="15"/>
        <v>0</v>
      </c>
      <c r="V54" s="22">
        <f t="shared" si="15"/>
        <v>0</v>
      </c>
      <c r="W54" s="22">
        <f t="shared" si="15"/>
        <v>0.033348154735437972</v>
      </c>
      <c r="X54" s="22">
        <f t="shared" si="15"/>
        <v>0</v>
      </c>
      <c r="Y54" s="22">
        <f t="shared" si="15"/>
        <v>0</v>
      </c>
      <c r="Z54" s="22">
        <f t="shared" si="15"/>
        <v>0</v>
      </c>
      <c r="AA54" s="22">
        <f t="shared" si="15"/>
        <v>0</v>
      </c>
      <c r="AB54" s="12"/>
      <c r="AF54" s="13"/>
    </row>
    <row r="55" ht="12.75">
      <c r="A55" s="5"/>
      <c r="B55" s="39"/>
      <c r="C55" s="43" t="s">
        <v>29</v>
      </c>
      <c r="D55" s="23">
        <v>0</v>
      </c>
      <c r="E55" s="23">
        <v>0</v>
      </c>
      <c r="F55" s="23">
        <v>0.59999999999999998</v>
      </c>
      <c r="G55" s="23">
        <v>0</v>
      </c>
      <c r="H55" s="23">
        <v>0</v>
      </c>
      <c r="I55" s="23">
        <v>0</v>
      </c>
      <c r="J55" s="23">
        <v>0</v>
      </c>
      <c r="K55" s="23">
        <v>0.59999999999999998</v>
      </c>
      <c r="L55" s="23">
        <v>0</v>
      </c>
      <c r="M55" s="23">
        <v>0</v>
      </c>
      <c r="N55" s="23">
        <v>0</v>
      </c>
      <c r="O55" s="23">
        <v>0.59999999999999998</v>
      </c>
      <c r="P55" s="23">
        <v>0</v>
      </c>
      <c r="Q55" s="23">
        <v>0</v>
      </c>
      <c r="R55" s="23">
        <v>0</v>
      </c>
      <c r="S55" s="23">
        <v>0.59999999999999998</v>
      </c>
      <c r="T55" s="23">
        <v>0</v>
      </c>
      <c r="U55" s="23">
        <v>0</v>
      </c>
      <c r="V55" s="23">
        <v>0</v>
      </c>
      <c r="W55" s="23">
        <v>0.59999999999999998</v>
      </c>
      <c r="X55" s="23">
        <v>0</v>
      </c>
      <c r="Y55" s="23">
        <v>0</v>
      </c>
      <c r="Z55" s="23">
        <v>0</v>
      </c>
      <c r="AA55" s="23">
        <v>0</v>
      </c>
      <c r="AB55" s="12">
        <f>SUM(D55:AA55)</f>
        <v>3</v>
      </c>
    </row>
    <row r="56" ht="12.75">
      <c r="A56" s="9">
        <v>45098</v>
      </c>
      <c r="B56" s="37" t="s">
        <v>49</v>
      </c>
      <c r="C56" s="41" t="s">
        <v>28</v>
      </c>
      <c r="D56" s="24">
        <v>10.4</v>
      </c>
      <c r="E56" s="24">
        <v>10.4</v>
      </c>
      <c r="F56" s="24">
        <v>10.4</v>
      </c>
      <c r="G56" s="24">
        <v>10.4</v>
      </c>
      <c r="H56" s="24">
        <v>10.4</v>
      </c>
      <c r="I56" s="24">
        <v>10.4</v>
      </c>
      <c r="J56" s="24">
        <v>10.4</v>
      </c>
      <c r="K56" s="24">
        <v>10.4</v>
      </c>
      <c r="L56" s="24">
        <v>10.4</v>
      </c>
      <c r="M56" s="24">
        <v>10.4</v>
      </c>
      <c r="N56" s="24">
        <v>10.4</v>
      </c>
      <c r="O56" s="24">
        <v>10.4</v>
      </c>
      <c r="P56" s="24">
        <v>10.4</v>
      </c>
      <c r="Q56" s="24">
        <v>10.4</v>
      </c>
      <c r="R56" s="24">
        <v>10.4</v>
      </c>
      <c r="S56" s="24">
        <v>10.4</v>
      </c>
      <c r="T56" s="24">
        <v>10.4</v>
      </c>
      <c r="U56" s="24">
        <v>10.4</v>
      </c>
      <c r="V56" s="24">
        <v>10.4</v>
      </c>
      <c r="W56" s="24">
        <v>10.4</v>
      </c>
      <c r="X56" s="24">
        <v>10.4</v>
      </c>
      <c r="Y56" s="24">
        <v>10.4</v>
      </c>
      <c r="Z56" s="24">
        <v>10.4</v>
      </c>
      <c r="AA56" s="24">
        <v>10.4</v>
      </c>
      <c r="AB56" s="12"/>
    </row>
    <row r="57" ht="14.1" customHeight="1">
      <c r="A57" s="9"/>
      <c r="B57" s="38"/>
      <c r="C57" s="40" t="s">
        <v>34</v>
      </c>
      <c r="D57" s="22">
        <f t="shared" ref="D57:AA57" si="16">(D58/D56)/1.73</f>
        <v>20.208981769675411</v>
      </c>
      <c r="E57" s="22">
        <f t="shared" si="16"/>
        <v>22.376611827478879</v>
      </c>
      <c r="F57" s="22">
        <f t="shared" si="16"/>
        <v>29.179635393508224</v>
      </c>
      <c r="G57" s="22">
        <f t="shared" si="16"/>
        <v>32.68119164072921</v>
      </c>
      <c r="H57" s="22">
        <f t="shared" si="16"/>
        <v>31.714095153401512</v>
      </c>
      <c r="I57" s="22">
        <f t="shared" si="16"/>
        <v>35.08225878168075</v>
      </c>
      <c r="J57" s="22">
        <f t="shared" si="16"/>
        <v>37.216540684748779</v>
      </c>
      <c r="K57" s="22">
        <f t="shared" si="16"/>
        <v>37.149844375277894</v>
      </c>
      <c r="L57" s="22">
        <f t="shared" si="16"/>
        <v>36.749666518452649</v>
      </c>
      <c r="M57" s="22">
        <f t="shared" si="16"/>
        <v>35.24899955535794</v>
      </c>
      <c r="N57" s="22">
        <f t="shared" si="16"/>
        <v>35.182303245887063</v>
      </c>
      <c r="O57" s="22">
        <f t="shared" si="16"/>
        <v>36.049355269008444</v>
      </c>
      <c r="P57" s="22">
        <f t="shared" si="16"/>
        <v>37.183192530013343</v>
      </c>
      <c r="Q57" s="22">
        <f t="shared" si="16"/>
        <v>38.917296576256113</v>
      </c>
      <c r="R57" s="22">
        <f t="shared" si="16"/>
        <v>42.48554913294798</v>
      </c>
      <c r="S57" s="22">
        <f t="shared" si="16"/>
        <v>44.019564250778117</v>
      </c>
      <c r="T57" s="22">
        <f t="shared" si="16"/>
        <v>44.286349488661628</v>
      </c>
      <c r="U57" s="22">
        <f t="shared" si="16"/>
        <v>42.518897287683416</v>
      </c>
      <c r="V57" s="22">
        <f t="shared" si="16"/>
        <v>37.316585148955092</v>
      </c>
      <c r="W57" s="22">
        <f t="shared" si="16"/>
        <v>30.046687416629617</v>
      </c>
      <c r="X57" s="22">
        <f t="shared" si="16"/>
        <v>25.111160515784793</v>
      </c>
      <c r="Y57" s="22">
        <f t="shared" si="16"/>
        <v>22.610048910626944</v>
      </c>
      <c r="Z57" s="22">
        <f t="shared" si="16"/>
        <v>21.076033792796803</v>
      </c>
      <c r="AA57" s="22">
        <f t="shared" si="16"/>
        <v>20.442418852823476</v>
      </c>
      <c r="AB57" s="12"/>
      <c r="AF57" s="13"/>
    </row>
    <row r="58" ht="12.75">
      <c r="A58" s="5"/>
      <c r="B58" s="39"/>
      <c r="C58" s="44" t="s">
        <v>29</v>
      </c>
      <c r="D58" s="28">
        <v>363.60000000000002</v>
      </c>
      <c r="E58" s="28">
        <v>402.60000000000002</v>
      </c>
      <c r="F58" s="28">
        <v>525</v>
      </c>
      <c r="G58" s="28">
        <v>588</v>
      </c>
      <c r="H58" s="28">
        <v>570.60000000000002</v>
      </c>
      <c r="I58" s="28">
        <v>631.20000000000005</v>
      </c>
      <c r="J58" s="28">
        <v>669.60000000000002</v>
      </c>
      <c r="K58" s="28">
        <v>668.39999999999998</v>
      </c>
      <c r="L58" s="28">
        <v>661.20000000000005</v>
      </c>
      <c r="M58" s="28">
        <v>634.20000000000005</v>
      </c>
      <c r="N58" s="28">
        <v>633</v>
      </c>
      <c r="O58" s="28">
        <v>648.60000000000002</v>
      </c>
      <c r="P58" s="28">
        <v>669</v>
      </c>
      <c r="Q58" s="28">
        <v>700.20000000000005</v>
      </c>
      <c r="R58" s="28">
        <v>764.40000000000009</v>
      </c>
      <c r="S58" s="28">
        <v>792</v>
      </c>
      <c r="T58" s="28">
        <v>796.79999999999995</v>
      </c>
      <c r="U58" s="28">
        <v>765</v>
      </c>
      <c r="V58" s="28">
        <v>671.39999999999998</v>
      </c>
      <c r="W58" s="28">
        <v>540.60000000000002</v>
      </c>
      <c r="X58" s="28">
        <v>451.80000000000001</v>
      </c>
      <c r="Y58" s="28">
        <v>406.80000000000001</v>
      </c>
      <c r="Z58" s="28">
        <v>379.20000000000005</v>
      </c>
      <c r="AA58" s="28">
        <v>367.80000000000001</v>
      </c>
      <c r="AB58" s="14">
        <f>D58+E58+F58+G58+H58+I58+J58+K58+L58+M58+N58+O58+P58+Q58+R58+S58+T58+U58+V58+W58+X58+Y58+Z58+AA58</f>
        <v>14300.999999999998</v>
      </c>
    </row>
    <row r="59" ht="12.75">
      <c r="A59" s="8" t="s">
        <v>55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2">
        <f>AB10+AB13+AB16+AB19+AB22+AB25+AB28+AB31+AB34+AB37+AB40+AB43+AB46+AB49+AB52+AB55+AB58</f>
        <v>63257.520000000004</v>
      </c>
    </row>
  </sheetData>
  <mergeCells count="20">
    <mergeCell ref="B29:B31"/>
    <mergeCell ref="B56:B58"/>
    <mergeCell ref="B47:B49"/>
    <mergeCell ref="B50:B52"/>
    <mergeCell ref="B14:B16"/>
    <mergeCell ref="B53:B55"/>
    <mergeCell ref="B32:B34"/>
    <mergeCell ref="B20:B22"/>
    <mergeCell ref="B44:B46"/>
    <mergeCell ref="B41:B43"/>
    <mergeCell ref="B11:B13"/>
    <mergeCell ref="B8:B10"/>
    <mergeCell ref="B17:B19"/>
    <mergeCell ref="B38:B40"/>
    <mergeCell ref="B35:B37"/>
    <mergeCell ref="M2:O2"/>
    <mergeCell ref="A3:D3"/>
    <mergeCell ref="A4:F4"/>
    <mergeCell ref="B23:B25"/>
    <mergeCell ref="B26:B28"/>
  </mergeCells>
  <pageMargins left="0.69999999999999996" right="0.69999999999999996" top="0.75" bottom="0.75" header="0.29999999999999999" footer="0.29999999999999999"/>
  <pageSetup paperSize="9" scale="90" firstPageNumber="1" fitToWidth="1" fitToHeight="1" orientation="portrait" horizontalDpi="600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ONLYOFFICE/7.1.1.57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